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Fandsu360\sustainability\iCAP Projects\04 Land and Water Projects\31-ODMFL\"/>
    </mc:Choice>
  </mc:AlternateContent>
  <bookViews>
    <workbookView xWindow="60" yWindow="-405" windowWidth="15600" windowHeight="15060" tabRatio="500"/>
  </bookViews>
  <sheets>
    <sheet name="SSC Step 2 Application"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57" i="1" s="1"/>
  <c r="E149" i="1"/>
  <c r="E150" i="1"/>
  <c r="E151" i="1"/>
  <c r="E152" i="1"/>
  <c r="E153" i="1"/>
  <c r="E154" i="1"/>
  <c r="E155" i="1"/>
  <c r="E156" i="1"/>
  <c r="E134" i="1"/>
  <c r="E144" i="1" s="1"/>
  <c r="E135" i="1"/>
  <c r="E136" i="1"/>
  <c r="E137" i="1"/>
  <c r="E138" i="1"/>
  <c r="E139" i="1"/>
  <c r="E140" i="1"/>
  <c r="E141" i="1"/>
  <c r="E142" i="1"/>
  <c r="E143" i="1"/>
  <c r="E121" i="1"/>
  <c r="E122" i="1"/>
  <c r="E123" i="1"/>
  <c r="E124" i="1"/>
  <c r="E125" i="1"/>
  <c r="E126" i="1"/>
  <c r="E127" i="1"/>
  <c r="E128" i="1"/>
  <c r="E129" i="1"/>
  <c r="E130" i="1"/>
  <c r="E108" i="1"/>
  <c r="E109" i="1"/>
  <c r="E110" i="1"/>
  <c r="E111" i="1"/>
  <c r="E112" i="1"/>
  <c r="E113" i="1"/>
  <c r="E114" i="1"/>
  <c r="E115" i="1"/>
  <c r="E116" i="1"/>
  <c r="E117" i="1"/>
  <c r="E95" i="1"/>
  <c r="E96" i="1"/>
  <c r="E97" i="1"/>
  <c r="E98" i="1"/>
  <c r="E99" i="1"/>
  <c r="E100" i="1"/>
  <c r="E101" i="1"/>
  <c r="E102" i="1"/>
  <c r="E103" i="1"/>
  <c r="E104" i="1"/>
  <c r="E131" i="1" l="1"/>
  <c r="E118" i="1"/>
  <c r="E105" i="1"/>
  <c r="E159" i="1" s="1"/>
</calcChain>
</file>

<file path=xl/sharedStrings.xml><?xml version="1.0" encoding="utf-8"?>
<sst xmlns="http://schemas.openxmlformats.org/spreadsheetml/2006/main" count="139" uniqueCount="124">
  <si>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</si>
  <si>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</si>
  <si>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</si>
  <si>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</si>
  <si>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</si>
  <si>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</si>
  <si>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</si>
  <si>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</si>
  <si>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</si>
  <si>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</si>
  <si>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</si>
  <si>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</si>
  <si>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</si>
  <si>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</si>
  <si>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</si>
  <si>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</si>
  <si>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</si>
  <si>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</si>
  <si>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</si>
  <si>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</si>
  <si>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</si>
  <si>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</si>
  <si>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</si>
  <si>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</si>
  <si>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</si>
  <si>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</si>
  <si>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</si>
  <si>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</si>
  <si>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</si>
  <si>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</si>
  <si>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</si>
  <si>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</si>
  <si>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</si>
  <si>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</si>
  <si>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</si>
  <si>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</si>
  <si>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</si>
  <si>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</si>
  <si>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</si>
  <si>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</si>
  <si>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</si>
  <si>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</si>
  <si>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</si>
  <si>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</si>
  <si>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</si>
  <si>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</si>
  <si>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</si>
  <si>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</si>
  <si>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</si>
  <si>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</si>
  <si>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</si>
  <si>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</si>
  <si>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</si>
  <si>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</si>
  <si>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</si>
  <si>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</si>
  <si>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</si>
  <si>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</si>
  <si>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</si>
  <si>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</si>
  <si>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</si>
  <si>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</si>
  <si>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</si>
  <si>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</si>
  <si>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</si>
  <si>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</si>
  <si>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</si>
  <si>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Orchard Downs Sustainable Landscape</t>
  </si>
  <si>
    <t>GRANT</t>
  </si>
  <si>
    <t>Sarah Taylor Lovell</t>
  </si>
  <si>
    <t>Departent of Crop Sciences</t>
  </si>
  <si>
    <t>stlovell@illinois.edu</t>
  </si>
  <si>
    <t>(217) 244-3433</t>
  </si>
  <si>
    <t>Kevin Wolz</t>
  </si>
  <si>
    <t>Student</t>
  </si>
  <si>
    <t>wolz1@illinois.edu</t>
  </si>
  <si>
    <t>John Humlicek</t>
  </si>
  <si>
    <t>217-244-3015</t>
  </si>
  <si>
    <t>humlicek@illinois.edu</t>
  </si>
  <si>
    <t>Fall field day</t>
  </si>
  <si>
    <t>Educational signage</t>
  </si>
  <si>
    <t>Maintenance Supplies</t>
  </si>
  <si>
    <t>Order Plant Material</t>
  </si>
  <si>
    <t>Hire Site Manager &amp; Extra Help</t>
  </si>
  <si>
    <t>Design &amp; Install Educational Signage</t>
  </si>
  <si>
    <t xml:space="preserve">No other funding has been applied for. Letters of support are attached. </t>
  </si>
  <si>
    <t>This project will have a direct greenhouse gas impact for campus by sequestering atmospheric CO2 in the the woody plant parts. This mechanism will have a long-term impact on the campus's GHG emissions. However, quantifying this impact is very difficult becasue adequate data does not exist.</t>
  </si>
  <si>
    <t>The project leader has never applied for SSC funding through a full proposal, although a preliminary proposal for a Multifunctional Landscape plan for the ACES corridor was submitted. Kevin Wolz, another member of the project team, is currently on the project team for the Woody Perennial Polyculture grant.</t>
  </si>
  <si>
    <t>Anna Tammen</t>
  </si>
  <si>
    <t>Administrative Clerk</t>
  </si>
  <si>
    <t>Crop Sciences</t>
  </si>
  <si>
    <t>amtammen@illinois.edu</t>
  </si>
  <si>
    <t>217-333-3422</t>
  </si>
  <si>
    <t>Dustin Kelly</t>
  </si>
  <si>
    <t>dkelly6@illinois.edu</t>
  </si>
  <si>
    <t>This project will be located on the open green space at the Northwest corner of the Orchard Downs property (intersection of Florida and Race).  The property "belongs" to Housing and is currently managed by F&amp;S.  We have received permission and positive feedback from Housing (John Humlicek) and F&amp;S (Matt Edmonson and Morgan Johnston), after presenting the full landscape design for their review.  Stakeholders agree that although no one can guarantee that this location would not be developed in the distant future, it is currently a perfect location to install such a plan.  No development plans currently exist for the site, and all agree that possible future plans might integrate the multifunctional landscape as part of a new green space.</t>
  </si>
  <si>
    <t xml:space="preserve">This project engages a wide variety of stakeholders in a positive way.  The residents of Orchard Downs community will be beneficiaries of a nearby site for education and recreation.  Orchard Downs serves an important group of students (married, international, multigenerational) that might have more difficulty adjusting to campus life, so this landscape improvement will serve as a restorative place.  Other UIUC students will appreciate an opportunity to be engaged in such a project through courses, potential internships, and passive recreation. Residents of Urbana will appreciate this site as an example of the plant community structure that would be appropriate for our region, and they will value the beautification of the neighborhood.  We expect this healthy ecosystem approach would be replicated in residential settings, after being demonstrated on the site.  UIUC will benefit from the visibility of an attractive and sustainable landscape model, to demonstrate their commitment to greater sustainability.   </t>
  </si>
  <si>
    <t>Spring plantings - trees, shrubs, perennials</t>
  </si>
  <si>
    <t xml:space="preserve">Install plaza with grill/picnic Areas </t>
  </si>
  <si>
    <t>Fall plantings - trees, shrubs, perennials</t>
  </si>
  <si>
    <t>Continued maintenance - weeding, mulching, etc</t>
  </si>
  <si>
    <t>3 years</t>
  </si>
  <si>
    <t>Educational programming, publicity</t>
  </si>
  <si>
    <t>Woodland plants (average 12" centers)</t>
  </si>
  <si>
    <t>Prairie plants for pollinator strip (18" centers)</t>
  </si>
  <si>
    <t>Shrubs, 4' centers average</t>
  </si>
  <si>
    <t>Trees, 12' centers average</t>
  </si>
  <si>
    <t>Adjustble Bollards</t>
  </si>
  <si>
    <t>Stone/crushed granite plaza</t>
  </si>
  <si>
    <t>Grills and picnic tables</t>
  </si>
  <si>
    <t>Small storage shed/chest and planting tools</t>
  </si>
  <si>
    <t>Compost/mulch</t>
  </si>
  <si>
    <t xml:space="preserve">This project addresses the "land" target area for SSC.  The transformed landscape will supply a wide range of ecological, production, and cultural functions that improve the sustainability of the system.  The project replaces monofunctional, mown areas of the landscape with a diversity of plant materials with vertical layering.  The design takes advantage of the existing tree canopy, adding tree/shrub understory and native ground plantings.  One of the greatest strengths of the project is in reusing the existing road/sidewalk infrastructure that once served homes that no longer exist.  Plantings will be located along this infrastructure to allow ADA accessibility and to improve the visibility of the project.  Related to iCAP strategies, the project will serve as a model for energy conservation in the landsape (reduced mowing), reducing agricultural emissions (food crops not sprayed with chemicals), waste recycling (compost used for fertility), and most notably, sequestration (long-term carbon storage in trees, prairie plants, and soils). </t>
  </si>
  <si>
    <t xml:space="preserve">This project will be publicized in a variety of ways.  High-quality on-site signage will describe the landscape plan and sustainability goals, while also recognizing SSC's financial contribution.  Dr. Lovell will highlight the project on the Multifunctional Landscape Analysis &amp; Design website (www.multifunctionallandscape.com), dedicating a special page to this design project and submitting regular updates. The Crop Sciences department will add a "highlight" to feature the project, once it has been completed.  We also commit to working with Housing and other campus groups to highlight this project. The project will be presented at a symposium on sustainability. </t>
  </si>
  <si>
    <t>Site manager, 50% time in year 1 (20 hr/wk x $15/hr x 50 weeks)</t>
  </si>
  <si>
    <t>Site manager, 25% time in years 2 and 3 (10 hr/wk x 50 weeks x $16/hr)</t>
  </si>
  <si>
    <t>Student hourly help in year 1 (each: 200 hrs at $10/hr)</t>
  </si>
  <si>
    <t>Student summer Internship, in year 1 (40 hr/wk x 12 weeks x $11.45/hr)</t>
  </si>
  <si>
    <t>Contingency Contracted Labor***</t>
  </si>
  <si>
    <t xml:space="preserve">This budget includes the maintenance of the landscape through Year 3, but we recognize other sources will be needed beyond that time. We expect that ample opportunities will exist to apply for funding from other sources once the project is implemented.  The PI, Sarah Taylor Lovell, has a strong record of obtaining funding from a variety of agencies for research and education directives.  Because this project has a strong education/outreach component, we would expect it to compete strongly for funding, even from federal agencies such as USDA.   *** Also note, that we request a contingency plan, in case student labor is not allow, and the installation/maintenance must go through F&amp;S or a contractor.  It was recommended that an additional $35,000 in labor be held in case of this situation, so that amount would need to be added to the total budget under that scenario.  Our preference is for qualified students (under the direction of Dr. Lovell) be involved in the project installation/maintenance as an educational opportunity, but we recognize that labor restrictions on campus may prohibit this scenario.  Talks are underway with Housing and F&amp;S to resolve this issue. </t>
  </si>
  <si>
    <t xml:space="preserve">In the fall, a special "Open House"/Field Day will be organized at the site to introduce the landscape to the campus and residents.  The event will be advertised broadly across campus and in local sources such as neighborhood listserves and news letters. Over the long term, local plant swaps and other related activities will be encouraged at the site.  The outreach component will primarily be measure through the number of visitors to the site. We will track the number of visitors for special events such as the Open House, through a sign-in.  To measure regular daily outreach activity, we will conduct a visitor count once/month (April - October) for a four-hour period, documenting the number of visitors and the types of activities they engage in. We will also add a suggestion box to gather information regularly to track the community ideas.  In August of 2013, and again in 2014, we will conduct surveys of visitors to gather information on the value of the site and potential future opportunities for expansion. </t>
  </si>
  <si>
    <t>The Orchard Downs Graduate Housing Complex is a vibrant community of students and their families from over 70 countries.  This community is very interested and engaged in sustainability issues as evidenced by the existence of the Orchard Downs vibrant community garden, their lively interaction with the adjacent arboretum, and other activities that take place in the complex. The area around the Orchard Downs community, therefore, is an optimal place to location and foster new sustainable land-use initiatives.  
Demolition of the oldest buildings at the community’s northeast corner (SW corner of Florida Ave. and Race St.) in the late 1990s left approximately 17 acres of land now only utilized by the occasional dog-walker. While most of the area’s surface is currently a grassy “no-mow” area, the land is home to a sparse but diverse canopy of mature trees, including red oak, sycamore, sweet gum, tulip tree, and jack pine. The ecological value of this area is enormous, and its proximity to campus makes it a prime location for a sustainable land-use demonstration. This land represents a HUGE educational, recreational, research, and ecological opportunity that is currently being severely underutilized due to neglect and lack of engaging features. 
The primary goal of the project is to transform a portion of the Orchard Downs land area to an engaging multifunctional landscape. This landscape will include native plantings (prairie, savanna, and forest), edible fruits and nuts, educational interactions, organic art installations, and a recreational space that would provide Illinois students and nearby residents with the closest thing they have on campus to functioning, native ecosystem.  The desired outcome is create a sustainable, healthy landscape that can serve as a model and learning tool for students, local residents, and campus visitors.  The site exists as an interface with the community, so it would help to elevate the important work of SSC to promote sustainability on campus, with students and the public.</t>
  </si>
  <si>
    <t xml:space="preserve">This project will serve as a new model of a sustainable, multifunctional campus landscape - one that conserves plant biodiversity with many different plant species, improves pollination services through insect diversity, provides natural pest suppression by supporting beneficial insects, infiltrates stormwater from deep-rooted plants, and sequesters carbon in biomass of woody and perennial herbaceous plant material.  A food production function will be a unique aspect of the project - highlighting native trees, shrubs, and herbaceous perennials that produce edible fruits and nuts. Although not a large volume of fruits/nuts will be produced initiaily, this application serves as a model for integrating production with ecological functions, while promoting the production of very healthy, fresh items.  Equally as important, this project provides important cultural functions including aesthetics, education, and recreation.   Dr. Lovell has been involved in a number of other projects that involved students in transforming the landscape to a more sustainable, multifunctional state.  Examples include: 2011 Solar Decathlon House, Jeffords Hall (Plant Science Building) at University of Vermont; a pilot-scale constructed wetland to treat runoff from dairy barnyard at Shelburne Farms in Vermont.  Visit Dr. Lovell's lab website to learn more about these and other projects: www.multifunctionallandscape.com (click on "Design" page). </t>
  </si>
  <si>
    <t xml:space="preserve">Students have been involved with this project from the start. During this current semester, Dr. Lovell's Sustainable Landscape Design course (HORT/LA 456) undertook a complete, professional-level site assessment of the project. Over the last two months, this group of undergraduates and graduates from a variety of backgrounds compiled a comprehensive site design based on the goals stated above, including a variety of design alternatives and implementation plans. Students are involved on every level of the design process, from landscape design to educational planning. The students’ final design has been reviewed and approved by F&amp;S and Housing. 
Once completed, our hopes are that this new multifunctional landscape will become a new and valuable resource to students across campus. This site will provide educational opportunities for students around native plants, edible landscaping, permaculture, storm water control, sustainable planning, and much more. Furthermore, the site will likely integrate several student research projects into the design, serving as a showcase for the University and a new resource for students interested in sustainable food production and habitat restoration.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</si>
</sst>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quot;$&quot;\(#,##0.00\)"/>
    <numFmt numFmtId="165" formatCode="[&lt;=9999999]###\-####;\(###\)\ ###\-####"/>
  </numFmts>
  <fonts count="85"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5">
    <xf numFmtId="0" fontId="0" fillId="0" borderId="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cellStyleXfs>
  <cellXfs count="143">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9" borderId="0" xfId="0" applyFont="1" applyFill="1" applyAlignment="1">
      <alignment horizontal="center" vertical="center"/>
    </xf>
    <xf numFmtId="0" fontId="49" fillId="50" borderId="0" xfId="0" applyFont="1" applyFill="1" applyAlignment="1">
      <alignment horizontal="right" vertical="center"/>
    </xf>
    <xf numFmtId="0" fontId="53" fillId="54" borderId="42" xfId="0" applyFont="1" applyFill="1" applyBorder="1" applyAlignment="1">
      <alignment horizontal="left" vertical="center"/>
    </xf>
    <xf numFmtId="0" fontId="54" fillId="55" borderId="0" xfId="0" applyFont="1" applyFill="1" applyAlignment="1">
      <alignment horizontal="left" vertical="center"/>
    </xf>
    <xf numFmtId="0" fontId="58" fillId="58" borderId="46" xfId="0" applyFont="1" applyFill="1" applyBorder="1" applyAlignment="1">
      <alignment horizontal="center" vertical="center"/>
    </xf>
    <xf numFmtId="0" fontId="62" fillId="62" borderId="50" xfId="0" applyFont="1" applyFill="1" applyBorder="1" applyAlignment="1">
      <alignment vertical="center"/>
    </xf>
    <xf numFmtId="0" fontId="63" fillId="63" borderId="51" xfId="0" applyFont="1" applyFill="1" applyBorder="1" applyAlignment="1">
      <alignment horizontal="center" vertical="center"/>
    </xf>
    <xf numFmtId="0" fontId="64" fillId="64" borderId="52" xfId="0" applyFont="1" applyFill="1" applyBorder="1" applyAlignment="1">
      <alignment horizontal="right" vertical="center"/>
    </xf>
    <xf numFmtId="0" fontId="67" fillId="67" borderId="55" xfId="0" applyFont="1" applyFill="1" applyBorder="1" applyAlignment="1">
      <alignment vertical="center"/>
    </xf>
    <xf numFmtId="0" fontId="68" fillId="68" borderId="0" xfId="0" applyFont="1" applyFill="1" applyAlignment="1">
      <alignment vertical="center"/>
    </xf>
    <xf numFmtId="0" fontId="70" fillId="70" borderId="57" xfId="0" applyFont="1" applyFill="1" applyBorder="1" applyAlignment="1">
      <alignment vertical="center"/>
    </xf>
    <xf numFmtId="0" fontId="72" fillId="72" borderId="0" xfId="0" applyFont="1" applyFill="1" applyAlignment="1">
      <alignment horizontal="left" vertical="center"/>
    </xf>
    <xf numFmtId="0" fontId="74" fillId="74" borderId="60" xfId="0" applyFont="1" applyFill="1" applyBorder="1" applyAlignment="1">
      <alignment vertical="center"/>
    </xf>
    <xf numFmtId="0" fontId="76" fillId="76" borderId="62" xfId="0" applyFont="1" applyFill="1" applyBorder="1" applyAlignment="1">
      <alignment vertical="center"/>
    </xf>
    <xf numFmtId="0" fontId="78"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2" fillId="45" borderId="37" xfId="0" applyFont="1" applyFill="1" applyBorder="1" applyAlignment="1">
      <alignment horizontal="right" vertical="center"/>
    </xf>
    <xf numFmtId="0" fontId="56"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60" borderId="48" xfId="0" applyNumberFormat="1" applyFont="1" applyFill="1" applyBorder="1" applyAlignment="1" applyProtection="1">
      <alignment vertical="center"/>
      <protection locked="0"/>
    </xf>
    <xf numFmtId="164" fontId="1" fillId="13" borderId="9" xfId="0" applyNumberFormat="1" applyFont="1" applyFill="1" applyBorder="1" applyAlignment="1" applyProtection="1">
      <alignment vertical="center"/>
      <protection locked="0"/>
    </xf>
    <xf numFmtId="164" fontId="14" fillId="15" borderId="10" xfId="0" applyNumberFormat="1" applyFont="1" applyFill="1" applyBorder="1" applyAlignment="1" applyProtection="1">
      <alignment horizontal="center" vertical="center"/>
      <protection locked="0"/>
    </xf>
    <xf numFmtId="49" fontId="1" fillId="20" borderId="14" xfId="0" applyNumberFormat="1" applyFont="1" applyFill="1" applyBorder="1" applyAlignment="1" applyProtection="1">
      <alignment horizontal="center" vertical="center"/>
      <protection locked="0"/>
    </xf>
    <xf numFmtId="0" fontId="1" fillId="79" borderId="44" xfId="0" applyFont="1" applyFill="1" applyBorder="1" applyAlignment="1" applyProtection="1">
      <alignment horizontal="center" vertical="center"/>
      <protection locked="0"/>
    </xf>
    <xf numFmtId="0" fontId="82" fillId="79" borderId="44" xfId="0" applyFont="1" applyFill="1" applyBorder="1" applyAlignment="1" applyProtection="1">
      <alignment horizontal="center" vertical="center"/>
      <protection locked="0"/>
    </xf>
    <xf numFmtId="0" fontId="79" fillId="79" borderId="44" xfId="3" applyFill="1" applyBorder="1" applyAlignment="1" applyProtection="1">
      <alignment horizontal="center" vertical="center"/>
      <protection locked="0"/>
    </xf>
    <xf numFmtId="0" fontId="84" fillId="78" borderId="0" xfId="3" applyFont="1" applyFill="1" applyBorder="1" applyAlignment="1">
      <alignment horizontal="center" wrapText="1"/>
    </xf>
    <xf numFmtId="0" fontId="84" fillId="78" borderId="63" xfId="3" applyFont="1" applyFill="1" applyBorder="1" applyAlignment="1">
      <alignment horizontal="center" wrapText="1"/>
    </xf>
    <xf numFmtId="49" fontId="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5"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xf>
    <xf numFmtId="0" fontId="5" fillId="78" borderId="63" xfId="0" applyFont="1" applyFill="1" applyBorder="1" applyAlignment="1">
      <alignment horizontal="left" wrapText="1"/>
    </xf>
    <xf numFmtId="0" fontId="84" fillId="78" borderId="0" xfId="3" applyFont="1" applyFill="1" applyBorder="1" applyAlignment="1" applyProtection="1">
      <alignment horizontal="left" wrapText="1"/>
      <protection locked="0"/>
    </xf>
    <xf numFmtId="49" fontId="1" fillId="75" borderId="40" xfId="0" applyNumberFormat="1" applyFont="1" applyFill="1" applyBorder="1" applyAlignment="1" applyProtection="1">
      <alignment horizontal="left" vertical="top" wrapText="1"/>
      <protection locked="0"/>
    </xf>
    <xf numFmtId="49" fontId="1" fillId="75" borderId="29" xfId="0" applyNumberFormat="1" applyFont="1" applyFill="1" applyBorder="1" applyAlignment="1" applyProtection="1">
      <alignment horizontal="left" vertical="top" wrapText="1"/>
      <protection locked="0"/>
    </xf>
    <xf numFmtId="49" fontId="1" fillId="75" borderId="61" xfId="0" applyNumberFormat="1" applyFont="1" applyFill="1" applyBorder="1" applyAlignment="1" applyProtection="1">
      <alignment horizontal="left" vertical="top" wrapText="1"/>
      <protection locked="0"/>
    </xf>
    <xf numFmtId="0" fontId="1" fillId="69" borderId="0" xfId="0" applyFont="1" applyFill="1" applyAlignment="1">
      <alignment horizontal="left" vertical="center" wrapText="1"/>
    </xf>
    <xf numFmtId="0" fontId="69" fillId="69" borderId="0" xfId="0" applyFont="1" applyFill="1" applyAlignment="1">
      <alignment horizontal="left" vertical="center" wrapText="1"/>
    </xf>
    <xf numFmtId="0" fontId="5" fillId="78" borderId="56" xfId="0" applyFont="1" applyFill="1" applyBorder="1" applyAlignment="1">
      <alignment horizontal="left" vertical="center" wrapText="1"/>
    </xf>
    <xf numFmtId="49" fontId="52" fillId="53" borderId="41" xfId="0" applyNumberFormat="1" applyFont="1" applyFill="1" applyBorder="1" applyAlignment="1" applyProtection="1">
      <alignment horizontal="center" vertical="center"/>
      <protection locked="0"/>
    </xf>
    <xf numFmtId="164" fontId="61"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5"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164" fontId="50"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5" fillId="78" borderId="56" xfId="0" applyFont="1" applyFill="1" applyBorder="1" applyAlignment="1">
      <alignment horizontal="left" wrapText="1"/>
    </xf>
    <xf numFmtId="49" fontId="82" fillId="27" borderId="21" xfId="0" applyNumberFormat="1" applyFont="1" applyFill="1" applyBorder="1" applyAlignment="1" applyProtection="1">
      <alignment horizontal="left" vertical="center" wrapText="1"/>
      <protection locked="0"/>
    </xf>
    <xf numFmtId="0" fontId="59" fillId="59" borderId="47" xfId="0" applyFont="1" applyFill="1" applyBorder="1" applyAlignment="1">
      <alignment horizontal="left" vertical="center"/>
    </xf>
    <xf numFmtId="49" fontId="1" fillId="53" borderId="41" xfId="0" applyNumberFormat="1" applyFont="1" applyFill="1" applyBorder="1" applyAlignment="1" applyProtection="1">
      <alignment horizontal="center" vertical="center"/>
      <protection locked="0"/>
    </xf>
    <xf numFmtId="164" fontId="57" fillId="57" borderId="45" xfId="0" applyNumberFormat="1" applyFont="1" applyFill="1" applyBorder="1" applyAlignment="1">
      <alignment horizontal="center" vertical="center"/>
    </xf>
    <xf numFmtId="49" fontId="82" fillId="53" borderId="41" xfId="0" applyNumberFormat="1" applyFont="1" applyFill="1" applyBorder="1" applyAlignment="1" applyProtection="1">
      <alignment horizontal="center" vertical="center"/>
      <protection locked="0"/>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49" fontId="82" fillId="53" borderId="49" xfId="0" applyNumberFormat="1" applyFont="1" applyFill="1" applyBorder="1" applyAlignment="1" applyProtection="1">
      <alignment horizontal="center" vertical="center"/>
      <protection locked="0"/>
    </xf>
    <xf numFmtId="49" fontId="52" fillId="53" borderId="58" xfId="0" applyNumberFormat="1" applyFont="1" applyFill="1" applyBorder="1" applyAlignment="1" applyProtection="1">
      <alignment horizontal="center" vertical="center"/>
      <protection locked="0"/>
    </xf>
    <xf numFmtId="49" fontId="1" fillId="53" borderId="58" xfId="0" applyNumberFormat="1" applyFont="1" applyFill="1" applyBorder="1" applyAlignment="1" applyProtection="1">
      <alignment horizontal="center" vertical="center"/>
      <protection locked="0"/>
    </xf>
    <xf numFmtId="0" fontId="66" fillId="66" borderId="54" xfId="0"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8" fillId="49" borderId="0" xfId="0" applyFont="1" applyFill="1" applyAlignment="1">
      <alignment horizontal="center" vertical="center"/>
    </xf>
    <xf numFmtId="0" fontId="82" fillId="66" borderId="54" xfId="0" applyFont="1" applyFill="1" applyBorder="1" applyAlignment="1" applyProtection="1">
      <alignment horizontal="center" vertical="center"/>
      <protection locked="0"/>
    </xf>
    <xf numFmtId="15" fontId="66" fillId="66" borderId="54" xfId="0" applyNumberFormat="1" applyFont="1" applyFill="1" applyBorder="1" applyAlignment="1" applyProtection="1">
      <alignment horizontal="center" vertical="center"/>
      <protection locked="0"/>
    </xf>
    <xf numFmtId="0" fontId="1" fillId="66" borderId="54" xfId="0" applyFont="1" applyFill="1" applyBorder="1" applyAlignment="1" applyProtection="1">
      <alignment horizontal="center" vertical="center"/>
      <protection locked="0"/>
    </xf>
    <xf numFmtId="0" fontId="1" fillId="66" borderId="58" xfId="0" applyFont="1" applyFill="1" applyBorder="1" applyAlignment="1" applyProtection="1">
      <alignment horizontal="center" vertical="center"/>
      <protection locked="0"/>
    </xf>
    <xf numFmtId="0" fontId="66" fillId="66" borderId="58" xfId="0" applyFont="1" applyFill="1" applyBorder="1" applyAlignment="1" applyProtection="1">
      <alignment horizontal="center" vertical="center"/>
      <protection locked="0"/>
    </xf>
    <xf numFmtId="15" fontId="66" fillId="66" borderId="58" xfId="0" applyNumberFormat="1" applyFont="1" applyFill="1" applyBorder="1" applyAlignment="1" applyProtection="1">
      <alignment horizontal="center" vertical="center"/>
      <protection locked="0"/>
    </xf>
    <xf numFmtId="0" fontId="5" fillId="48" borderId="63" xfId="0" applyFont="1" applyFill="1" applyBorder="1" applyAlignment="1">
      <alignment horizontal="left"/>
    </xf>
    <xf numFmtId="0" fontId="2" fillId="3" borderId="0" xfId="0" applyFont="1" applyFill="1" applyAlignment="1">
      <alignment horizontal="left" vertical="center"/>
    </xf>
    <xf numFmtId="0" fontId="82"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2"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34" fillId="78" borderId="0" xfId="0" applyFont="1" applyFill="1" applyAlignment="1">
      <alignment horizontal="left" vertical="center"/>
    </xf>
    <xf numFmtId="0" fontId="77" fillId="78" borderId="63" xfId="0" applyFont="1" applyFill="1" applyBorder="1" applyAlignment="1">
      <alignment horizontal="left" vertical="center"/>
    </xf>
    <xf numFmtId="0" fontId="82" fillId="79" borderId="35" xfId="0" applyFont="1" applyFill="1" applyBorder="1" applyAlignment="1" applyProtection="1">
      <alignment horizontal="center" vertical="center"/>
      <protection locked="0"/>
    </xf>
    <xf numFmtId="0" fontId="82" fillId="79" borderId="20" xfId="0" applyFont="1" applyFill="1" applyBorder="1" applyAlignment="1" applyProtection="1">
      <alignment horizontal="center" vertical="center"/>
      <protection locked="0"/>
    </xf>
    <xf numFmtId="0" fontId="44"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49" fillId="50" borderId="0" xfId="0" applyFont="1" applyFill="1" applyAlignment="1">
      <alignment horizontal="right" vertical="center"/>
    </xf>
    <xf numFmtId="0" fontId="55" fillId="56"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49" fontId="79" fillId="8" borderId="5" xfId="3" applyNumberFormat="1" applyFill="1" applyBorder="1" applyAlignment="1" applyProtection="1">
      <alignment horizontal="center" vertical="center"/>
      <protection locked="0"/>
    </xf>
    <xf numFmtId="0" fontId="36" fillId="36" borderId="30" xfId="0" applyFont="1" applyFill="1" applyBorder="1" applyAlignment="1">
      <alignment horizontal="center" vertical="center"/>
    </xf>
    <xf numFmtId="0" fontId="1" fillId="79" borderId="35" xfId="0" applyFont="1" applyFill="1" applyBorder="1" applyAlignment="1" applyProtection="1">
      <alignment horizontal="center" vertical="center"/>
      <protection locked="0"/>
    </xf>
    <xf numFmtId="0" fontId="1" fillId="79" borderId="20" xfId="0" applyFont="1" applyFill="1" applyBorder="1" applyAlignment="1" applyProtection="1">
      <alignment horizontal="center" vertical="center"/>
      <protection locked="0"/>
    </xf>
    <xf numFmtId="49" fontId="7"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83" fillId="9" borderId="0" xfId="0" applyFont="1" applyFill="1" applyAlignment="1">
      <alignment horizontal="right" vertical="center" wrapText="1"/>
    </xf>
    <xf numFmtId="0" fontId="73"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0" fontId="6" fillId="7" borderId="0" xfId="0" applyFont="1" applyFill="1" applyAlignment="1">
      <alignment horizontal="center" vertical="center"/>
    </xf>
    <xf numFmtId="0" fontId="51" fillId="52"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1" fillId="71" borderId="58" xfId="0" applyFont="1" applyFill="1" applyBorder="1" applyAlignment="1">
      <alignment horizontal="center" vertical="center"/>
    </xf>
    <xf numFmtId="0" fontId="81" fillId="79" borderId="60" xfId="3" applyFont="1" applyFill="1" applyBorder="1" applyAlignment="1" applyProtection="1">
      <alignment horizontal="center" vertical="center" wrapText="1"/>
      <protection locked="0"/>
    </xf>
    <xf numFmtId="0" fontId="81" fillId="79" borderId="57" xfId="3" applyFont="1" applyFill="1" applyBorder="1" applyAlignment="1" applyProtection="1">
      <alignment horizontal="center" vertical="center" wrapText="1"/>
      <protection locked="0"/>
    </xf>
    <xf numFmtId="0" fontId="81" fillId="79" borderId="65" xfId="3" applyFont="1" applyFill="1" applyBorder="1" applyAlignment="1" applyProtection="1">
      <alignment horizontal="center" vertical="center" wrapText="1"/>
      <protection locked="0"/>
    </xf>
    <xf numFmtId="0" fontId="81" fillId="79" borderId="64" xfId="3" applyFont="1" applyFill="1" applyBorder="1" applyAlignment="1" applyProtection="1">
      <alignment horizontal="center" vertical="center" wrapText="1"/>
      <protection locked="0"/>
    </xf>
    <xf numFmtId="0" fontId="81" fillId="79" borderId="0" xfId="3" applyFont="1" applyFill="1" applyBorder="1" applyAlignment="1" applyProtection="1">
      <alignment horizontal="center" vertical="center" wrapText="1"/>
      <protection locked="0"/>
    </xf>
    <xf numFmtId="0" fontId="81" fillId="79" borderId="59" xfId="3" applyFont="1" applyFill="1" applyBorder="1" applyAlignment="1" applyProtection="1">
      <alignment horizontal="center" vertical="center" wrapText="1"/>
      <protection locked="0"/>
    </xf>
    <xf numFmtId="0" fontId="81" fillId="79" borderId="66" xfId="3" applyFont="1" applyFill="1" applyBorder="1" applyAlignment="1" applyProtection="1">
      <alignment horizontal="center" vertical="center" wrapText="1"/>
      <protection locked="0"/>
    </xf>
    <xf numFmtId="0" fontId="81" fillId="79" borderId="63" xfId="3" applyFont="1" applyFill="1" applyBorder="1" applyAlignment="1" applyProtection="1">
      <alignment horizontal="center" vertical="center" wrapText="1"/>
      <protection locked="0"/>
    </xf>
    <xf numFmtId="0" fontId="81" fillId="79" borderId="67" xfId="3" applyFont="1" applyFill="1" applyBorder="1" applyAlignment="1" applyProtection="1">
      <alignment horizontal="center" vertical="center" wrapText="1"/>
      <protection locked="0"/>
    </xf>
  </cellXfs>
  <cellStyles count="15">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lovell@illinois.edu" TargetMode="External"/><Relationship Id="rId7" Type="http://schemas.openxmlformats.org/officeDocument/2006/relationships/drawing" Target="../drawings/drawing1.xm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printerSettings" Target="../printerSettings/printerSettings1.bin"/><Relationship Id="rId5" Type="http://schemas.openxmlformats.org/officeDocument/2006/relationships/hyperlink" Target="mailto:dkelly6@illinois.edu" TargetMode="External"/><Relationship Id="rId4" Type="http://schemas.openxmlformats.org/officeDocument/2006/relationships/hyperlink" Target="mailto:amtamme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2" activePane="bottomLeft" state="frozen"/>
      <selection pane="bottomLeft" activeCell="A171" sqref="A171:F171"/>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127"/>
      <c r="B1" s="127"/>
      <c r="C1" s="127"/>
      <c r="D1" s="127"/>
      <c r="E1" s="127"/>
      <c r="F1" s="127"/>
      <c r="G1" s="37"/>
      <c r="H1" s="10"/>
      <c r="I1" s="10"/>
      <c r="J1" s="10"/>
      <c r="K1" s="10"/>
      <c r="L1" s="10"/>
      <c r="M1" s="10"/>
    </row>
    <row r="2" spans="1:13" ht="31.5" customHeight="1" x14ac:dyDescent="0.2">
      <c r="A2" s="128" t="s">
        <v>0</v>
      </c>
      <c r="B2" s="128"/>
      <c r="C2" s="128"/>
      <c r="D2" s="128"/>
      <c r="E2" s="128"/>
      <c r="F2" s="128"/>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134" t="s">
        <v>63</v>
      </c>
      <c r="B4" s="135"/>
      <c r="C4" s="135"/>
      <c r="D4" s="135"/>
      <c r="E4" s="135"/>
      <c r="F4" s="136"/>
      <c r="G4" s="10"/>
      <c r="H4" s="10"/>
      <c r="I4" s="10"/>
      <c r="J4" s="10"/>
      <c r="K4" s="10"/>
      <c r="L4" s="10"/>
      <c r="M4" s="10"/>
    </row>
    <row r="5" spans="1:13" ht="15.75" customHeight="1" x14ac:dyDescent="0.2">
      <c r="A5" s="137"/>
      <c r="B5" s="138"/>
      <c r="C5" s="138"/>
      <c r="D5" s="138"/>
      <c r="E5" s="138"/>
      <c r="F5" s="139"/>
      <c r="G5" s="10"/>
      <c r="H5" s="10"/>
      <c r="I5" s="10"/>
      <c r="J5" s="10"/>
      <c r="K5" s="10"/>
      <c r="L5" s="10"/>
      <c r="M5" s="10"/>
    </row>
    <row r="6" spans="1:13" ht="15.75" customHeight="1" x14ac:dyDescent="0.2">
      <c r="A6" s="137"/>
      <c r="B6" s="138"/>
      <c r="C6" s="138"/>
      <c r="D6" s="138"/>
      <c r="E6" s="138"/>
      <c r="F6" s="139"/>
      <c r="G6" s="10"/>
      <c r="H6" s="10"/>
      <c r="I6" s="10"/>
      <c r="J6" s="10"/>
      <c r="K6" s="10"/>
      <c r="L6" s="10"/>
      <c r="M6" s="10"/>
    </row>
    <row r="7" spans="1:13" ht="15.75" customHeight="1" x14ac:dyDescent="0.2">
      <c r="A7" s="137"/>
      <c r="B7" s="138"/>
      <c r="C7" s="138"/>
      <c r="D7" s="138"/>
      <c r="E7" s="138"/>
      <c r="F7" s="139"/>
      <c r="G7" s="10"/>
      <c r="H7" s="10"/>
      <c r="I7" s="10"/>
      <c r="J7" s="10"/>
      <c r="K7" s="10"/>
      <c r="L7" s="10"/>
      <c r="M7" s="10"/>
    </row>
    <row r="8" spans="1:13" ht="15.75" customHeight="1" x14ac:dyDescent="0.2">
      <c r="A8" s="137"/>
      <c r="B8" s="138"/>
      <c r="C8" s="138"/>
      <c r="D8" s="138"/>
      <c r="E8" s="138"/>
      <c r="F8" s="139"/>
      <c r="G8" s="10"/>
      <c r="H8" s="10"/>
      <c r="I8" s="10"/>
      <c r="J8" s="10"/>
      <c r="K8" s="10"/>
      <c r="L8" s="10"/>
      <c r="M8" s="10"/>
    </row>
    <row r="9" spans="1:13" ht="15.75" customHeight="1" x14ac:dyDescent="0.2">
      <c r="A9" s="137"/>
      <c r="B9" s="138"/>
      <c r="C9" s="138"/>
      <c r="D9" s="138"/>
      <c r="E9" s="138"/>
      <c r="F9" s="139"/>
      <c r="G9" s="10"/>
      <c r="H9" s="10"/>
      <c r="I9" s="10"/>
      <c r="J9" s="10"/>
      <c r="K9" s="10"/>
      <c r="L9" s="10"/>
      <c r="M9" s="10"/>
    </row>
    <row r="10" spans="1:13" ht="15.75" customHeight="1" thickBot="1" x14ac:dyDescent="0.25">
      <c r="A10" s="140"/>
      <c r="B10" s="141"/>
      <c r="C10" s="141"/>
      <c r="D10" s="141"/>
      <c r="E10" s="141"/>
      <c r="F10" s="142"/>
      <c r="G10" s="10"/>
      <c r="H10" s="10"/>
      <c r="I10" s="10"/>
      <c r="J10" s="10"/>
      <c r="K10" s="10"/>
      <c r="L10" s="10"/>
      <c r="M10" s="10"/>
    </row>
    <row r="11" spans="1:13" ht="26.25" x14ac:dyDescent="0.2">
      <c r="A11" s="105" t="s">
        <v>1</v>
      </c>
      <c r="B11" s="105"/>
      <c r="C11" s="105"/>
      <c r="D11" s="105"/>
      <c r="E11" s="105"/>
      <c r="F11" s="105"/>
      <c r="G11" s="105"/>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129" t="s">
        <v>2</v>
      </c>
      <c r="B13" s="130"/>
      <c r="C13" s="114" t="s">
        <v>67</v>
      </c>
      <c r="D13" s="131"/>
      <c r="E13" s="131"/>
      <c r="F13" s="115"/>
      <c r="G13" s="17"/>
      <c r="H13" s="10"/>
      <c r="I13" s="10"/>
      <c r="J13" s="10"/>
      <c r="K13" s="10"/>
      <c r="L13" s="10"/>
      <c r="M13" s="10"/>
    </row>
    <row r="14" spans="1:13" ht="16.5" thickBot="1" x14ac:dyDescent="0.25">
      <c r="A14" s="129" t="s">
        <v>3</v>
      </c>
      <c r="B14" s="130"/>
      <c r="C14" s="50">
        <v>113860</v>
      </c>
      <c r="D14" s="34"/>
      <c r="E14" s="27"/>
      <c r="F14" s="27"/>
      <c r="G14" s="10"/>
      <c r="H14" s="10"/>
      <c r="I14" s="10"/>
      <c r="J14" s="10"/>
      <c r="K14" s="10"/>
      <c r="L14" s="10"/>
      <c r="M14" s="10"/>
    </row>
    <row r="15" spans="1:13" ht="16.5" thickBot="1" x14ac:dyDescent="0.25">
      <c r="A15" s="129" t="s">
        <v>4</v>
      </c>
      <c r="B15" s="130"/>
      <c r="C15" s="51" t="s">
        <v>68</v>
      </c>
      <c r="D15" s="24" t="s">
        <v>5</v>
      </c>
      <c r="E15" s="132" t="s">
        <v>6</v>
      </c>
      <c r="F15" s="133"/>
      <c r="G15" s="30"/>
      <c r="H15" s="10"/>
      <c r="I15" s="10"/>
      <c r="J15" s="10"/>
      <c r="K15" s="10"/>
      <c r="L15" s="10"/>
      <c r="M15" s="10"/>
    </row>
    <row r="16" spans="1:13" ht="16.5" thickBot="1" x14ac:dyDescent="0.25">
      <c r="A16" s="124" t="s">
        <v>62</v>
      </c>
      <c r="B16" s="125"/>
      <c r="C16" s="114" t="s">
        <v>8</v>
      </c>
      <c r="D16" s="115"/>
      <c r="E16" s="6" t="s">
        <v>7</v>
      </c>
      <c r="F16" s="8" t="s">
        <v>8</v>
      </c>
      <c r="G16" s="30"/>
      <c r="H16" s="10"/>
      <c r="I16" s="10"/>
      <c r="J16" s="10"/>
      <c r="K16" s="10"/>
      <c r="L16" s="10"/>
      <c r="M16" s="10"/>
    </row>
    <row r="17" spans="1:13" ht="16.5" thickBot="1" x14ac:dyDescent="0.25">
      <c r="A17" s="126"/>
      <c r="B17" s="126"/>
      <c r="C17" s="122"/>
      <c r="D17" s="115"/>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105" t="s">
        <v>12</v>
      </c>
      <c r="B20" s="105"/>
      <c r="C20" s="105"/>
      <c r="D20" s="105"/>
      <c r="E20" s="105"/>
      <c r="F20" s="105"/>
      <c r="G20" s="105"/>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111" t="s">
        <v>13</v>
      </c>
      <c r="B22" s="111"/>
      <c r="C22" s="19"/>
      <c r="D22" s="19"/>
      <c r="E22" s="33"/>
      <c r="F22" s="33"/>
      <c r="G22" s="33"/>
      <c r="H22" s="10"/>
      <c r="I22" s="10"/>
      <c r="J22" s="10"/>
      <c r="K22" s="10"/>
      <c r="L22" s="10"/>
      <c r="M22" s="10"/>
    </row>
    <row r="23" spans="1:13" ht="16.5" thickBot="1" x14ac:dyDescent="0.25">
      <c r="A23" s="112" t="s">
        <v>14</v>
      </c>
      <c r="B23" s="113"/>
      <c r="C23" s="114" t="s">
        <v>69</v>
      </c>
      <c r="D23" s="115"/>
      <c r="E23" s="17"/>
      <c r="F23" s="10"/>
      <c r="G23" s="10"/>
      <c r="H23" s="10"/>
      <c r="I23" s="10"/>
      <c r="J23" s="10"/>
      <c r="K23" s="10"/>
      <c r="L23" s="10"/>
      <c r="M23" s="10"/>
    </row>
    <row r="24" spans="1:13" ht="16.5" thickBot="1" x14ac:dyDescent="0.25">
      <c r="A24" s="112" t="s">
        <v>15</v>
      </c>
      <c r="B24" s="113"/>
      <c r="C24" s="114" t="s">
        <v>70</v>
      </c>
      <c r="D24" s="115"/>
      <c r="E24" s="17"/>
      <c r="F24" s="10"/>
      <c r="G24" s="10"/>
      <c r="H24" s="10"/>
      <c r="I24" s="10"/>
      <c r="J24" s="10"/>
      <c r="K24" s="10"/>
      <c r="L24" s="10"/>
      <c r="M24" s="10"/>
    </row>
    <row r="25" spans="1:13" ht="16.5" thickBot="1" x14ac:dyDescent="0.25">
      <c r="A25" s="112" t="s">
        <v>16</v>
      </c>
      <c r="B25" s="113"/>
      <c r="C25" s="118" t="s">
        <v>71</v>
      </c>
      <c r="D25" s="115"/>
      <c r="E25" s="17"/>
      <c r="F25" s="10"/>
      <c r="G25" s="10"/>
      <c r="H25" s="10"/>
      <c r="I25" s="10"/>
      <c r="J25" s="10"/>
      <c r="K25" s="10"/>
      <c r="L25" s="10"/>
      <c r="M25" s="10"/>
    </row>
    <row r="26" spans="1:13" ht="16.5" thickBot="1" x14ac:dyDescent="0.25">
      <c r="A26" s="112" t="s">
        <v>17</v>
      </c>
      <c r="B26" s="113"/>
      <c r="C26" s="116" t="s">
        <v>72</v>
      </c>
      <c r="D26" s="117"/>
      <c r="E26" s="17"/>
      <c r="F26" s="10"/>
      <c r="G26" s="10"/>
      <c r="H26" s="10"/>
      <c r="I26" s="10"/>
      <c r="J26" s="10"/>
      <c r="K26" s="10"/>
      <c r="L26" s="10"/>
      <c r="M26" s="10"/>
    </row>
    <row r="27" spans="1:13" ht="16.5" thickBot="1" x14ac:dyDescent="0.25">
      <c r="A27" s="112" t="s">
        <v>18</v>
      </c>
      <c r="B27" s="113"/>
      <c r="C27" s="122"/>
      <c r="D27" s="115"/>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123" t="s">
        <v>59</v>
      </c>
      <c r="B29" s="111"/>
      <c r="C29" s="35"/>
      <c r="D29" s="35"/>
      <c r="E29" s="10"/>
      <c r="F29" s="10"/>
      <c r="G29" s="10"/>
      <c r="H29" s="10"/>
      <c r="I29" s="10"/>
      <c r="J29" s="10"/>
      <c r="K29" s="10"/>
      <c r="L29" s="10"/>
      <c r="M29" s="10"/>
    </row>
    <row r="30" spans="1:13" ht="16.5" thickBot="1" x14ac:dyDescent="0.25">
      <c r="A30" s="112" t="s">
        <v>14</v>
      </c>
      <c r="B30" s="113"/>
      <c r="C30" s="114" t="s">
        <v>88</v>
      </c>
      <c r="D30" s="115"/>
      <c r="E30" s="17"/>
      <c r="F30" s="10"/>
      <c r="G30" s="10"/>
      <c r="H30" s="10"/>
      <c r="I30" s="10"/>
      <c r="J30" s="10"/>
      <c r="K30" s="10"/>
      <c r="L30" s="10"/>
      <c r="M30" s="10"/>
    </row>
    <row r="31" spans="1:13" ht="16.5" thickBot="1" x14ac:dyDescent="0.25">
      <c r="A31" s="112" t="s">
        <v>19</v>
      </c>
      <c r="B31" s="113"/>
      <c r="C31" s="114" t="s">
        <v>89</v>
      </c>
      <c r="D31" s="115"/>
      <c r="E31" s="17"/>
      <c r="F31" s="10"/>
      <c r="G31" s="10"/>
      <c r="H31" s="10"/>
      <c r="I31" s="10"/>
      <c r="J31" s="10"/>
      <c r="K31" s="10"/>
      <c r="L31" s="10"/>
      <c r="M31" s="10"/>
    </row>
    <row r="32" spans="1:13" ht="16.5" thickBot="1" x14ac:dyDescent="0.25">
      <c r="A32" s="112" t="s">
        <v>20</v>
      </c>
      <c r="B32" s="113"/>
      <c r="C32" s="114" t="s">
        <v>90</v>
      </c>
      <c r="D32" s="115"/>
      <c r="E32" s="17"/>
      <c r="F32" s="10"/>
      <c r="G32" s="10"/>
      <c r="H32" s="10"/>
      <c r="I32" s="10"/>
      <c r="J32" s="10"/>
      <c r="K32" s="10"/>
      <c r="L32" s="10"/>
      <c r="M32" s="10"/>
    </row>
    <row r="33" spans="1:13" ht="16.5" thickBot="1" x14ac:dyDescent="0.25">
      <c r="A33" s="112" t="s">
        <v>16</v>
      </c>
      <c r="B33" s="113"/>
      <c r="C33" s="118" t="s">
        <v>91</v>
      </c>
      <c r="D33" s="115"/>
      <c r="E33" s="17"/>
      <c r="F33" s="10"/>
      <c r="G33" s="10"/>
      <c r="H33" s="10"/>
      <c r="I33" s="10"/>
      <c r="J33" s="10"/>
      <c r="K33" s="10"/>
      <c r="L33" s="10"/>
      <c r="M33" s="10"/>
    </row>
    <row r="34" spans="1:13" ht="16.5" thickBot="1" x14ac:dyDescent="0.25">
      <c r="A34" s="112" t="s">
        <v>17</v>
      </c>
      <c r="B34" s="113"/>
      <c r="C34" s="116" t="s">
        <v>92</v>
      </c>
      <c r="D34" s="117"/>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112" t="s">
        <v>21</v>
      </c>
      <c r="B36" s="112"/>
      <c r="C36" s="119" t="s">
        <v>22</v>
      </c>
      <c r="D36" s="119"/>
      <c r="E36" s="14" t="s">
        <v>23</v>
      </c>
      <c r="F36" s="14" t="s">
        <v>24</v>
      </c>
      <c r="G36" s="10"/>
      <c r="H36" s="10"/>
      <c r="I36" s="10"/>
      <c r="J36" s="10"/>
      <c r="K36" s="10"/>
      <c r="L36" s="10"/>
      <c r="M36" s="10"/>
    </row>
    <row r="37" spans="1:13" ht="15.75" x14ac:dyDescent="0.2">
      <c r="A37" s="23"/>
      <c r="B37" s="29"/>
      <c r="C37" s="120" t="s">
        <v>73</v>
      </c>
      <c r="D37" s="121"/>
      <c r="E37" s="52" t="s">
        <v>74</v>
      </c>
      <c r="F37" s="52" t="s">
        <v>75</v>
      </c>
      <c r="G37" s="30"/>
      <c r="H37" s="10"/>
      <c r="I37" s="10"/>
      <c r="J37" s="10"/>
      <c r="K37" s="10"/>
      <c r="L37" s="10"/>
      <c r="M37" s="10"/>
    </row>
    <row r="38" spans="1:13" ht="15.75" x14ac:dyDescent="0.2">
      <c r="A38" s="23"/>
      <c r="B38" s="29"/>
      <c r="C38" s="107" t="s">
        <v>93</v>
      </c>
      <c r="D38" s="108"/>
      <c r="E38" s="53" t="s">
        <v>74</v>
      </c>
      <c r="F38" s="54" t="s">
        <v>94</v>
      </c>
      <c r="G38" s="30"/>
      <c r="H38" s="10"/>
      <c r="I38" s="10"/>
      <c r="J38" s="10"/>
      <c r="K38" s="10"/>
      <c r="L38" s="10"/>
      <c r="M38" s="10"/>
    </row>
    <row r="39" spans="1:13" ht="15.75" x14ac:dyDescent="0.2">
      <c r="A39" s="23"/>
      <c r="B39" s="29"/>
      <c r="C39" s="109"/>
      <c r="D39" s="110"/>
      <c r="E39" s="46"/>
      <c r="F39" s="46"/>
      <c r="G39" s="30"/>
      <c r="H39" s="10"/>
      <c r="I39" s="10"/>
      <c r="J39" s="10"/>
      <c r="K39" s="10"/>
      <c r="L39" s="10"/>
      <c r="M39" s="10"/>
    </row>
    <row r="40" spans="1:13" ht="15.75" x14ac:dyDescent="0.2">
      <c r="A40" s="23"/>
      <c r="B40" s="29"/>
      <c r="C40" s="109"/>
      <c r="D40" s="110"/>
      <c r="E40" s="46"/>
      <c r="F40" s="46"/>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111" t="s">
        <v>25</v>
      </c>
      <c r="B42" s="111"/>
      <c r="C42" s="35" t="s">
        <v>26</v>
      </c>
      <c r="D42" s="35"/>
      <c r="E42" s="10"/>
      <c r="F42" s="10"/>
      <c r="G42" s="10"/>
      <c r="H42" s="10"/>
      <c r="I42" s="10"/>
      <c r="J42" s="10"/>
      <c r="K42" s="10"/>
      <c r="L42" s="10"/>
      <c r="M42" s="10"/>
    </row>
    <row r="43" spans="1:13" ht="16.5" thickBot="1" x14ac:dyDescent="0.25">
      <c r="A43" s="112" t="s">
        <v>14</v>
      </c>
      <c r="B43" s="113"/>
      <c r="C43" s="114" t="s">
        <v>76</v>
      </c>
      <c r="D43" s="115"/>
      <c r="E43" s="17"/>
      <c r="F43" s="10"/>
      <c r="G43" s="10"/>
      <c r="H43" s="10"/>
      <c r="I43" s="10"/>
      <c r="J43" s="10"/>
      <c r="K43" s="10"/>
      <c r="L43" s="10"/>
      <c r="M43" s="10"/>
    </row>
    <row r="44" spans="1:13" ht="16.5" thickBot="1" x14ac:dyDescent="0.25">
      <c r="A44" s="112" t="s">
        <v>16</v>
      </c>
      <c r="B44" s="113"/>
      <c r="C44" s="114" t="s">
        <v>78</v>
      </c>
      <c r="D44" s="115"/>
      <c r="E44" s="17"/>
      <c r="F44" s="10"/>
      <c r="G44" s="10"/>
      <c r="H44" s="10"/>
      <c r="I44" s="10"/>
      <c r="J44" s="10"/>
      <c r="K44" s="10"/>
      <c r="L44" s="10"/>
      <c r="M44" s="10"/>
    </row>
    <row r="45" spans="1:13" ht="16.5" thickBot="1" x14ac:dyDescent="0.25">
      <c r="A45" s="112" t="s">
        <v>17</v>
      </c>
      <c r="B45" s="113"/>
      <c r="C45" s="116" t="s">
        <v>77</v>
      </c>
      <c r="D45" s="117"/>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105" t="s">
        <v>27</v>
      </c>
      <c r="B48" s="105"/>
      <c r="C48" s="105"/>
      <c r="D48" s="105"/>
      <c r="E48" s="105"/>
      <c r="F48" s="105"/>
      <c r="G48" s="105"/>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106" t="s">
        <v>28</v>
      </c>
      <c r="B50" s="106"/>
      <c r="C50" s="106"/>
      <c r="D50" s="106"/>
      <c r="E50" s="106"/>
      <c r="F50" s="106"/>
      <c r="G50" s="10"/>
      <c r="H50" s="10"/>
      <c r="I50" s="10"/>
      <c r="J50" s="10"/>
      <c r="K50" s="10"/>
      <c r="L50" s="10"/>
      <c r="M50" s="10"/>
    </row>
    <row r="51" spans="1:13" ht="219.95" customHeight="1" thickBot="1" x14ac:dyDescent="0.25">
      <c r="A51" s="77" t="s">
        <v>121</v>
      </c>
      <c r="B51" s="58"/>
      <c r="C51" s="58"/>
      <c r="D51" s="58"/>
      <c r="E51" s="58"/>
      <c r="F51" s="59"/>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61" t="s">
        <v>29</v>
      </c>
      <c r="B53" s="61"/>
      <c r="C53" s="61"/>
      <c r="D53" s="61"/>
      <c r="E53" s="61"/>
      <c r="F53" s="61"/>
      <c r="G53" s="10"/>
      <c r="H53" s="10"/>
      <c r="I53" s="10"/>
      <c r="J53" s="10"/>
      <c r="K53" s="10"/>
      <c r="L53" s="10"/>
      <c r="M53" s="10"/>
    </row>
    <row r="54" spans="1:13" ht="144" customHeight="1" thickBot="1" x14ac:dyDescent="0.25">
      <c r="A54" s="77" t="s">
        <v>122</v>
      </c>
      <c r="B54" s="58"/>
      <c r="C54" s="58"/>
      <c r="D54" s="58"/>
      <c r="E54" s="58"/>
      <c r="F54" s="59"/>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61" t="s">
        <v>30</v>
      </c>
      <c r="B56" s="61"/>
      <c r="C56" s="61"/>
      <c r="D56" s="61"/>
      <c r="E56" s="61"/>
      <c r="F56" s="61"/>
      <c r="G56" s="10"/>
      <c r="H56" s="10"/>
      <c r="I56" s="10"/>
      <c r="J56" s="10"/>
      <c r="K56" s="10"/>
      <c r="L56" s="10"/>
      <c r="M56" s="10"/>
    </row>
    <row r="57" spans="1:13" ht="144" customHeight="1" thickBot="1" x14ac:dyDescent="0.25">
      <c r="A57" s="77" t="s">
        <v>95</v>
      </c>
      <c r="B57" s="58"/>
      <c r="C57" s="58"/>
      <c r="D57" s="58"/>
      <c r="E57" s="58"/>
      <c r="F57" s="59"/>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76" t="s">
        <v>31</v>
      </c>
      <c r="B59" s="76"/>
      <c r="C59" s="76"/>
      <c r="D59" s="76"/>
      <c r="E59" s="76"/>
      <c r="F59" s="76"/>
      <c r="G59" s="10"/>
      <c r="H59" s="10"/>
      <c r="I59" s="10"/>
      <c r="J59" s="10"/>
      <c r="K59" s="10"/>
      <c r="L59" s="10"/>
      <c r="M59" s="10"/>
    </row>
    <row r="60" spans="1:13" ht="144" customHeight="1" thickBot="1" x14ac:dyDescent="0.25">
      <c r="A60" s="77" t="s">
        <v>96</v>
      </c>
      <c r="B60" s="58"/>
      <c r="C60" s="58"/>
      <c r="D60" s="58"/>
      <c r="E60" s="58"/>
      <c r="F60" s="59"/>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60" t="s">
        <v>65</v>
      </c>
      <c r="B62" s="60"/>
      <c r="C62" s="60"/>
      <c r="D62" s="60"/>
      <c r="E62" s="60"/>
      <c r="F62" s="60"/>
      <c r="G62" s="10"/>
      <c r="H62" s="10"/>
      <c r="I62" s="10"/>
      <c r="J62" s="10"/>
      <c r="K62" s="10"/>
      <c r="L62" s="10"/>
      <c r="M62" s="10"/>
    </row>
    <row r="63" spans="1:13" ht="147" customHeight="1" thickBot="1" x14ac:dyDescent="0.25">
      <c r="A63" s="77" t="s">
        <v>123</v>
      </c>
      <c r="B63" s="58"/>
      <c r="C63" s="58"/>
      <c r="D63" s="58"/>
      <c r="E63" s="58"/>
      <c r="F63" s="59"/>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98" t="s">
        <v>32</v>
      </c>
      <c r="B65" s="98"/>
      <c r="C65" s="98"/>
      <c r="D65" s="98"/>
      <c r="E65" s="98"/>
      <c r="F65" s="98"/>
      <c r="G65" s="10"/>
      <c r="H65" s="10"/>
      <c r="I65" s="10"/>
      <c r="J65" s="10"/>
      <c r="K65" s="10"/>
      <c r="L65" s="10"/>
      <c r="M65" s="10"/>
    </row>
    <row r="66" spans="1:13" ht="144" customHeight="1" thickBot="1" x14ac:dyDescent="0.25">
      <c r="A66" s="57" t="s">
        <v>87</v>
      </c>
      <c r="B66" s="58"/>
      <c r="C66" s="58"/>
      <c r="D66" s="58"/>
      <c r="E66" s="58"/>
      <c r="F66" s="59"/>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99" t="s">
        <v>33</v>
      </c>
      <c r="B69" s="99"/>
      <c r="C69" s="99"/>
      <c r="D69" s="99"/>
      <c r="E69" s="99"/>
      <c r="F69" s="99"/>
      <c r="G69" s="99"/>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100" t="s">
        <v>34</v>
      </c>
      <c r="B71" s="101"/>
      <c r="C71" s="101"/>
      <c r="D71" s="101"/>
      <c r="E71" s="101"/>
      <c r="F71" s="102"/>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103" t="s">
        <v>60</v>
      </c>
      <c r="B74" s="67"/>
      <c r="C74" s="67"/>
      <c r="D74" s="67"/>
      <c r="E74" s="67"/>
      <c r="F74" s="67"/>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104" t="s">
        <v>36</v>
      </c>
      <c r="B76" s="104"/>
      <c r="C76" s="104" t="s">
        <v>37</v>
      </c>
      <c r="D76" s="104"/>
      <c r="E76" s="104" t="s">
        <v>38</v>
      </c>
      <c r="F76" s="104"/>
      <c r="G76" s="10"/>
      <c r="H76" s="10"/>
      <c r="I76" s="10"/>
      <c r="J76" s="10"/>
      <c r="K76" s="10"/>
      <c r="L76" s="10"/>
      <c r="M76" s="10"/>
    </row>
    <row r="77" spans="1:13" ht="15.75" x14ac:dyDescent="0.2">
      <c r="A77" s="94" t="s">
        <v>82</v>
      </c>
      <c r="B77" s="95"/>
      <c r="C77" s="89">
        <v>2</v>
      </c>
      <c r="D77" s="96"/>
      <c r="E77" s="93">
        <v>41415</v>
      </c>
      <c r="F77" s="97"/>
      <c r="G77" s="30"/>
      <c r="H77" s="10"/>
      <c r="I77" s="10"/>
      <c r="J77" s="10"/>
      <c r="K77" s="10"/>
      <c r="L77" s="10"/>
      <c r="M77" s="10"/>
    </row>
    <row r="78" spans="1:13" ht="15.75" x14ac:dyDescent="0.2">
      <c r="A78" s="94" t="s">
        <v>83</v>
      </c>
      <c r="B78" s="95"/>
      <c r="C78" s="89">
        <v>2</v>
      </c>
      <c r="D78" s="96"/>
      <c r="E78" s="93">
        <v>41415</v>
      </c>
      <c r="F78" s="97"/>
      <c r="G78" s="30"/>
      <c r="H78" s="10"/>
      <c r="I78" s="10"/>
      <c r="J78" s="10"/>
      <c r="K78" s="10"/>
      <c r="L78" s="10"/>
      <c r="M78" s="10"/>
    </row>
    <row r="79" spans="1:13" ht="15.75" x14ac:dyDescent="0.2">
      <c r="A79" s="92" t="s">
        <v>97</v>
      </c>
      <c r="B79" s="95"/>
      <c r="C79" s="89">
        <v>4</v>
      </c>
      <c r="D79" s="96"/>
      <c r="E79" s="93">
        <v>41440</v>
      </c>
      <c r="F79" s="97"/>
      <c r="G79" s="30"/>
      <c r="H79" s="10"/>
      <c r="I79" s="10"/>
      <c r="J79" s="10"/>
      <c r="K79" s="10"/>
      <c r="L79" s="10"/>
      <c r="M79" s="10"/>
    </row>
    <row r="80" spans="1:13" ht="15.75" x14ac:dyDescent="0.2">
      <c r="A80" s="92" t="s">
        <v>98</v>
      </c>
      <c r="B80" s="89"/>
      <c r="C80" s="89">
        <v>4</v>
      </c>
      <c r="D80" s="89"/>
      <c r="E80" s="93">
        <v>41470</v>
      </c>
      <c r="F80" s="89"/>
      <c r="G80" s="30"/>
      <c r="H80" s="10"/>
      <c r="I80" s="10"/>
      <c r="J80" s="10"/>
      <c r="K80" s="10"/>
      <c r="L80" s="10"/>
      <c r="M80" s="10"/>
    </row>
    <row r="81" spans="1:13" ht="15.75" x14ac:dyDescent="0.2">
      <c r="A81" s="94" t="s">
        <v>84</v>
      </c>
      <c r="B81" s="89"/>
      <c r="C81" s="89">
        <v>6</v>
      </c>
      <c r="D81" s="89"/>
      <c r="E81" s="93">
        <v>41501</v>
      </c>
      <c r="F81" s="89"/>
      <c r="G81" s="30"/>
      <c r="H81" s="10"/>
      <c r="I81" s="10"/>
      <c r="J81" s="10"/>
      <c r="K81" s="10"/>
      <c r="L81" s="10"/>
      <c r="M81" s="10"/>
    </row>
    <row r="82" spans="1:13" ht="15.75" x14ac:dyDescent="0.2">
      <c r="A82" s="92" t="s">
        <v>99</v>
      </c>
      <c r="B82" s="89"/>
      <c r="C82" s="89">
        <v>8</v>
      </c>
      <c r="D82" s="89"/>
      <c r="E82" s="93">
        <v>41548</v>
      </c>
      <c r="F82" s="89"/>
      <c r="G82" s="30"/>
      <c r="H82" s="10"/>
      <c r="I82" s="10"/>
      <c r="J82" s="10"/>
      <c r="K82" s="10"/>
      <c r="L82" s="10"/>
      <c r="M82" s="10"/>
    </row>
    <row r="83" spans="1:13" ht="15.75" x14ac:dyDescent="0.2">
      <c r="A83" s="92" t="s">
        <v>100</v>
      </c>
      <c r="B83" s="89"/>
      <c r="C83" s="92" t="s">
        <v>101</v>
      </c>
      <c r="D83" s="89"/>
      <c r="E83" s="93">
        <v>42309</v>
      </c>
      <c r="F83" s="89"/>
      <c r="G83" s="30"/>
      <c r="H83" s="10"/>
      <c r="I83" s="10"/>
      <c r="J83" s="10"/>
      <c r="K83" s="10"/>
      <c r="L83" s="10"/>
      <c r="M83" s="10"/>
    </row>
    <row r="84" spans="1:13" ht="15.75" x14ac:dyDescent="0.2">
      <c r="A84" s="92" t="s">
        <v>102</v>
      </c>
      <c r="B84" s="89"/>
      <c r="C84" s="92" t="s">
        <v>101</v>
      </c>
      <c r="D84" s="89"/>
      <c r="E84" s="93">
        <v>42491</v>
      </c>
      <c r="F84" s="89"/>
      <c r="G84" s="30"/>
      <c r="H84" s="10"/>
      <c r="I84" s="10"/>
      <c r="J84" s="10"/>
      <c r="K84" s="10"/>
      <c r="L84" s="10"/>
      <c r="M84" s="10"/>
    </row>
    <row r="85" spans="1:13" ht="15.75" x14ac:dyDescent="0.2">
      <c r="A85" s="89"/>
      <c r="B85" s="89"/>
      <c r="C85" s="89"/>
      <c r="D85" s="89"/>
      <c r="E85" s="89"/>
      <c r="F85" s="89"/>
      <c r="G85" s="30"/>
      <c r="H85" s="10"/>
      <c r="I85" s="10"/>
      <c r="J85" s="10"/>
      <c r="K85" s="10"/>
      <c r="L85" s="10"/>
      <c r="M85" s="10"/>
    </row>
    <row r="86" spans="1:13" ht="15.75" x14ac:dyDescent="0.2">
      <c r="A86" s="89"/>
      <c r="B86" s="89"/>
      <c r="C86" s="89"/>
      <c r="D86" s="89"/>
      <c r="E86" s="89"/>
      <c r="F86" s="89"/>
      <c r="G86" s="30"/>
      <c r="H86" s="10"/>
      <c r="I86" s="10"/>
      <c r="J86" s="10"/>
      <c r="K86" s="10"/>
      <c r="L86" s="10"/>
      <c r="M86" s="10"/>
    </row>
    <row r="87" spans="1:13" ht="15.75" x14ac:dyDescent="0.2">
      <c r="A87" s="90"/>
      <c r="B87" s="90"/>
      <c r="C87" s="90"/>
      <c r="D87" s="90"/>
      <c r="E87" s="90"/>
      <c r="F87" s="90"/>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67" t="s">
        <v>40</v>
      </c>
      <c r="B90" s="67"/>
      <c r="C90" s="67"/>
      <c r="D90" s="67"/>
      <c r="E90" s="67"/>
      <c r="F90" s="67"/>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91" t="s">
        <v>41</v>
      </c>
      <c r="B92" s="91"/>
      <c r="C92" s="22" t="s">
        <v>42</v>
      </c>
      <c r="D92" s="22" t="s">
        <v>43</v>
      </c>
      <c r="E92" s="91" t="s">
        <v>44</v>
      </c>
      <c r="F92" s="91"/>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78" t="s">
        <v>45</v>
      </c>
      <c r="B94" s="78"/>
      <c r="C94" s="78"/>
      <c r="D94" s="78"/>
      <c r="E94" s="78"/>
      <c r="F94" s="78"/>
      <c r="G94" s="10"/>
      <c r="H94" s="10"/>
      <c r="I94" s="10"/>
      <c r="J94" s="10"/>
      <c r="K94" s="10"/>
      <c r="L94" s="10"/>
      <c r="M94" s="10"/>
    </row>
    <row r="95" spans="1:13" ht="15.75" x14ac:dyDescent="0.2">
      <c r="A95" s="81" t="s">
        <v>104</v>
      </c>
      <c r="B95" s="69"/>
      <c r="C95" s="47">
        <v>3.5</v>
      </c>
      <c r="D95" s="48">
        <v>2830</v>
      </c>
      <c r="E95" s="80">
        <f t="shared" ref="E95:E104" si="0">C95*D95</f>
        <v>9905</v>
      </c>
      <c r="F95" s="80"/>
      <c r="G95" s="30"/>
      <c r="H95" s="10"/>
      <c r="I95" s="10"/>
      <c r="J95" s="10"/>
      <c r="K95" s="10"/>
      <c r="L95" s="10"/>
      <c r="M95" s="10"/>
    </row>
    <row r="96" spans="1:13" ht="15.75" x14ac:dyDescent="0.2">
      <c r="A96" s="81" t="s">
        <v>103</v>
      </c>
      <c r="B96" s="69"/>
      <c r="C96" s="47">
        <v>3.5</v>
      </c>
      <c r="D96" s="48">
        <v>2830</v>
      </c>
      <c r="E96" s="70">
        <f t="shared" si="0"/>
        <v>9905</v>
      </c>
      <c r="F96" s="71"/>
      <c r="G96" s="30"/>
      <c r="H96" s="10"/>
      <c r="I96" s="10"/>
      <c r="J96" s="10"/>
      <c r="K96" s="10"/>
      <c r="L96" s="10"/>
      <c r="M96" s="10"/>
    </row>
    <row r="97" spans="1:13" ht="15.75" x14ac:dyDescent="0.2">
      <c r="A97" s="81" t="s">
        <v>105</v>
      </c>
      <c r="B97" s="69"/>
      <c r="C97" s="47">
        <v>10</v>
      </c>
      <c r="D97" s="48">
        <v>500</v>
      </c>
      <c r="E97" s="70">
        <f t="shared" si="0"/>
        <v>5000</v>
      </c>
      <c r="F97" s="71"/>
      <c r="G97" s="30"/>
      <c r="H97" s="10"/>
      <c r="I97" s="10"/>
      <c r="J97" s="10"/>
      <c r="K97" s="10"/>
      <c r="L97" s="10"/>
      <c r="M97" s="10"/>
    </row>
    <row r="98" spans="1:13" ht="15.75" x14ac:dyDescent="0.2">
      <c r="A98" s="86" t="s">
        <v>106</v>
      </c>
      <c r="B98" s="88"/>
      <c r="C98" s="47">
        <v>25</v>
      </c>
      <c r="D98" s="48">
        <v>350</v>
      </c>
      <c r="E98" s="70">
        <f t="shared" si="0"/>
        <v>8750</v>
      </c>
      <c r="F98" s="71"/>
      <c r="G98" s="30"/>
      <c r="H98" s="10"/>
      <c r="I98" s="10"/>
      <c r="J98" s="10"/>
      <c r="K98" s="10"/>
      <c r="L98" s="10"/>
      <c r="M98" s="10"/>
    </row>
    <row r="99" spans="1:13" ht="15.75" x14ac:dyDescent="0.2">
      <c r="A99" s="86" t="s">
        <v>107</v>
      </c>
      <c r="B99" s="87"/>
      <c r="C99" s="47">
        <v>500</v>
      </c>
      <c r="D99" s="48">
        <v>6</v>
      </c>
      <c r="E99" s="70">
        <f t="shared" si="0"/>
        <v>3000</v>
      </c>
      <c r="F99" s="71"/>
      <c r="G99" s="30"/>
      <c r="H99" s="10"/>
      <c r="I99" s="10"/>
      <c r="J99" s="10"/>
      <c r="K99" s="10"/>
      <c r="L99" s="10"/>
      <c r="M99" s="10"/>
    </row>
    <row r="100" spans="1:13" ht="15.75" x14ac:dyDescent="0.2">
      <c r="A100" s="81" t="s">
        <v>108</v>
      </c>
      <c r="B100" s="69"/>
      <c r="C100" s="47">
        <v>9000</v>
      </c>
      <c r="D100" s="48">
        <v>1</v>
      </c>
      <c r="E100" s="70">
        <f t="shared" si="0"/>
        <v>9000</v>
      </c>
      <c r="F100" s="71"/>
      <c r="G100" s="30"/>
      <c r="H100" s="10"/>
      <c r="I100" s="10"/>
      <c r="J100" s="10"/>
      <c r="K100" s="10"/>
      <c r="L100" s="10"/>
      <c r="M100" s="10"/>
    </row>
    <row r="101" spans="1:13" ht="15.75" x14ac:dyDescent="0.2">
      <c r="A101" s="81" t="s">
        <v>109</v>
      </c>
      <c r="B101" s="69"/>
      <c r="C101" s="47">
        <v>1000</v>
      </c>
      <c r="D101" s="48">
        <v>3</v>
      </c>
      <c r="E101" s="70">
        <f t="shared" si="0"/>
        <v>3000</v>
      </c>
      <c r="F101" s="71"/>
      <c r="G101" s="30"/>
      <c r="H101" s="10"/>
      <c r="I101" s="10"/>
      <c r="J101" s="10"/>
      <c r="K101" s="10"/>
      <c r="L101" s="10"/>
      <c r="M101" s="10"/>
    </row>
    <row r="102" spans="1:13" ht="15.75" x14ac:dyDescent="0.2">
      <c r="A102" s="81" t="s">
        <v>110</v>
      </c>
      <c r="B102" s="69"/>
      <c r="C102" s="47">
        <v>1000</v>
      </c>
      <c r="D102" s="48">
        <v>1</v>
      </c>
      <c r="E102" s="70">
        <f t="shared" si="0"/>
        <v>1000</v>
      </c>
      <c r="F102" s="71"/>
      <c r="G102" s="30"/>
      <c r="H102" s="10"/>
      <c r="I102" s="10"/>
      <c r="J102" s="10"/>
      <c r="K102" s="10"/>
      <c r="L102" s="10"/>
      <c r="M102" s="10"/>
    </row>
    <row r="103" spans="1:13" ht="15.75" x14ac:dyDescent="0.2">
      <c r="A103" s="81" t="s">
        <v>111</v>
      </c>
      <c r="B103" s="69"/>
      <c r="C103" s="47">
        <v>800</v>
      </c>
      <c r="D103" s="48">
        <v>1</v>
      </c>
      <c r="E103" s="70">
        <f t="shared" si="0"/>
        <v>800</v>
      </c>
      <c r="F103" s="71"/>
      <c r="G103" s="30"/>
      <c r="H103" s="10"/>
      <c r="I103" s="10"/>
      <c r="J103" s="10"/>
      <c r="K103" s="10"/>
      <c r="L103" s="10"/>
      <c r="M103" s="10"/>
    </row>
    <row r="104" spans="1:13" ht="22.5" customHeight="1" thickBot="1" x14ac:dyDescent="0.25">
      <c r="A104" s="69"/>
      <c r="B104" s="69"/>
      <c r="C104" s="47"/>
      <c r="D104" s="48"/>
      <c r="E104" s="82">
        <f t="shared" si="0"/>
        <v>0</v>
      </c>
      <c r="F104" s="83"/>
      <c r="G104" s="30"/>
      <c r="H104" s="10"/>
      <c r="I104" s="10"/>
      <c r="J104" s="10"/>
      <c r="K104" s="10"/>
      <c r="L104" s="10"/>
      <c r="M104" s="10"/>
    </row>
    <row r="105" spans="1:13" ht="16.5" thickBot="1" x14ac:dyDescent="0.25">
      <c r="A105" s="5"/>
      <c r="B105" s="5"/>
      <c r="C105" s="5"/>
      <c r="D105" s="45" t="s">
        <v>61</v>
      </c>
      <c r="E105" s="84">
        <f>SUM(E95:F104)</f>
        <v>50360</v>
      </c>
      <c r="F105" s="85"/>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78" t="s">
        <v>46</v>
      </c>
      <c r="B107" s="78"/>
      <c r="C107" s="78"/>
      <c r="D107" s="78"/>
      <c r="E107" s="78"/>
      <c r="F107" s="78"/>
      <c r="G107" s="10"/>
      <c r="H107" s="10"/>
      <c r="I107" s="10"/>
      <c r="J107" s="10"/>
      <c r="K107" s="10"/>
      <c r="L107" s="10"/>
      <c r="M107" s="10"/>
    </row>
    <row r="108" spans="1:13" ht="15.75" x14ac:dyDescent="0.2">
      <c r="A108" s="79" t="s">
        <v>79</v>
      </c>
      <c r="B108" s="69"/>
      <c r="C108" s="47">
        <v>4000</v>
      </c>
      <c r="D108" s="48">
        <v>1</v>
      </c>
      <c r="E108" s="80">
        <f t="shared" ref="E108:E117" si="1">C108*D108</f>
        <v>4000</v>
      </c>
      <c r="F108" s="80"/>
      <c r="G108" s="30"/>
      <c r="H108" s="10"/>
      <c r="I108" s="10"/>
      <c r="J108" s="10"/>
      <c r="K108" s="10"/>
      <c r="L108" s="10"/>
      <c r="M108" s="10"/>
    </row>
    <row r="109" spans="1:13" ht="15.75" x14ac:dyDescent="0.2">
      <c r="A109" s="79" t="s">
        <v>80</v>
      </c>
      <c r="B109" s="69"/>
      <c r="C109" s="49">
        <v>8000</v>
      </c>
      <c r="D109" s="48">
        <v>1</v>
      </c>
      <c r="E109" s="70">
        <f t="shared" si="1"/>
        <v>8000</v>
      </c>
      <c r="F109" s="71"/>
      <c r="G109" s="30"/>
      <c r="H109" s="10"/>
      <c r="I109" s="10"/>
      <c r="J109" s="10"/>
      <c r="K109" s="10"/>
      <c r="L109" s="10"/>
      <c r="M109" s="10"/>
    </row>
    <row r="110" spans="1:13" ht="15.75" x14ac:dyDescent="0.2">
      <c r="A110" s="69"/>
      <c r="B110" s="69"/>
      <c r="C110" s="47"/>
      <c r="D110" s="48"/>
      <c r="E110" s="70">
        <f t="shared" si="1"/>
        <v>0</v>
      </c>
      <c r="F110" s="71"/>
      <c r="G110" s="30"/>
      <c r="H110" s="10"/>
      <c r="I110" s="10"/>
      <c r="J110" s="10"/>
      <c r="K110" s="10"/>
      <c r="L110" s="10"/>
      <c r="M110" s="10"/>
    </row>
    <row r="111" spans="1:13" ht="15.75" x14ac:dyDescent="0.2">
      <c r="A111" s="69"/>
      <c r="B111" s="69"/>
      <c r="C111" s="47"/>
      <c r="D111" s="48"/>
      <c r="E111" s="70">
        <f t="shared" si="1"/>
        <v>0</v>
      </c>
      <c r="F111" s="71"/>
      <c r="G111" s="30"/>
      <c r="H111" s="10"/>
      <c r="I111" s="10"/>
      <c r="J111" s="10"/>
      <c r="K111" s="10"/>
      <c r="L111" s="10"/>
      <c r="M111" s="10"/>
    </row>
    <row r="112" spans="1:13" ht="15.75" x14ac:dyDescent="0.2">
      <c r="A112" s="69"/>
      <c r="B112" s="69"/>
      <c r="C112" s="47"/>
      <c r="D112" s="48"/>
      <c r="E112" s="70">
        <f t="shared" si="1"/>
        <v>0</v>
      </c>
      <c r="F112" s="71"/>
      <c r="G112" s="30"/>
      <c r="H112" s="10"/>
      <c r="I112" s="10"/>
      <c r="J112" s="10"/>
      <c r="K112" s="10"/>
      <c r="L112" s="10"/>
      <c r="M112" s="10"/>
    </row>
    <row r="113" spans="1:13" ht="15.75" x14ac:dyDescent="0.2">
      <c r="A113" s="69"/>
      <c r="B113" s="69"/>
      <c r="C113" s="47"/>
      <c r="D113" s="48"/>
      <c r="E113" s="70">
        <f t="shared" si="1"/>
        <v>0</v>
      </c>
      <c r="F113" s="71"/>
      <c r="G113" s="30"/>
      <c r="H113" s="10"/>
      <c r="I113" s="10"/>
      <c r="J113" s="10"/>
      <c r="K113" s="10"/>
      <c r="L113" s="10"/>
      <c r="M113" s="10"/>
    </row>
    <row r="114" spans="1:13" ht="15.75" x14ac:dyDescent="0.2">
      <c r="A114" s="69"/>
      <c r="B114" s="69"/>
      <c r="C114" s="47"/>
      <c r="D114" s="48"/>
      <c r="E114" s="70">
        <f t="shared" si="1"/>
        <v>0</v>
      </c>
      <c r="F114" s="71"/>
      <c r="G114" s="30"/>
      <c r="H114" s="10"/>
      <c r="I114" s="10"/>
      <c r="J114" s="10"/>
      <c r="K114" s="10"/>
      <c r="L114" s="10"/>
      <c r="M114" s="10"/>
    </row>
    <row r="115" spans="1:13" ht="15.75" x14ac:dyDescent="0.2">
      <c r="A115" s="69"/>
      <c r="B115" s="69"/>
      <c r="C115" s="47"/>
      <c r="D115" s="48"/>
      <c r="E115" s="70">
        <f t="shared" si="1"/>
        <v>0</v>
      </c>
      <c r="F115" s="71"/>
      <c r="G115" s="30"/>
      <c r="H115" s="10"/>
      <c r="I115" s="10"/>
      <c r="J115" s="10"/>
      <c r="K115" s="10"/>
      <c r="L115" s="10"/>
      <c r="M115" s="10"/>
    </row>
    <row r="116" spans="1:13" ht="15.75" x14ac:dyDescent="0.2">
      <c r="A116" s="69"/>
      <c r="B116" s="69"/>
      <c r="C116" s="47"/>
      <c r="D116" s="48"/>
      <c r="E116" s="70">
        <f t="shared" si="1"/>
        <v>0</v>
      </c>
      <c r="F116" s="71"/>
      <c r="G116" s="30"/>
      <c r="H116" s="10"/>
      <c r="I116" s="10"/>
      <c r="J116" s="10"/>
      <c r="K116" s="10"/>
      <c r="L116" s="10"/>
      <c r="M116" s="10"/>
    </row>
    <row r="117" spans="1:13" ht="22.5" customHeight="1" x14ac:dyDescent="0.2">
      <c r="A117" s="69"/>
      <c r="B117" s="69"/>
      <c r="C117" s="47"/>
      <c r="D117" s="48"/>
      <c r="E117" s="70">
        <f t="shared" si="1"/>
        <v>0</v>
      </c>
      <c r="F117" s="71"/>
      <c r="G117" s="30"/>
      <c r="H117" s="10"/>
      <c r="I117" s="10"/>
      <c r="J117" s="10"/>
      <c r="K117" s="10"/>
      <c r="L117" s="10"/>
      <c r="M117" s="10"/>
    </row>
    <row r="118" spans="1:13" ht="22.5" customHeight="1" thickBot="1" x14ac:dyDescent="0.25">
      <c r="A118" s="2"/>
      <c r="B118" s="2"/>
      <c r="C118" s="12"/>
      <c r="D118" s="45" t="s">
        <v>61</v>
      </c>
      <c r="E118" s="72">
        <f>SUM(E108:F117)</f>
        <v>12000</v>
      </c>
      <c r="F118" s="73"/>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78" t="s">
        <v>47</v>
      </c>
      <c r="B120" s="78"/>
      <c r="C120" s="78"/>
      <c r="D120" s="78"/>
      <c r="E120" s="78"/>
      <c r="F120" s="78"/>
      <c r="G120" s="10"/>
      <c r="H120" s="10"/>
      <c r="I120" s="10"/>
      <c r="J120" s="10"/>
      <c r="K120" s="10"/>
      <c r="L120" s="10"/>
      <c r="M120" s="10"/>
    </row>
    <row r="121" spans="1:13" ht="15.75" x14ac:dyDescent="0.2">
      <c r="A121" s="81" t="s">
        <v>114</v>
      </c>
      <c r="B121" s="69"/>
      <c r="C121" s="47">
        <v>15000</v>
      </c>
      <c r="D121" s="48">
        <v>1</v>
      </c>
      <c r="E121" s="80">
        <f t="shared" ref="E121:E130" si="2">C121*D121</f>
        <v>15000</v>
      </c>
      <c r="F121" s="80"/>
      <c r="G121" s="30"/>
      <c r="H121" s="10"/>
      <c r="I121" s="10"/>
      <c r="J121" s="10"/>
      <c r="K121" s="10"/>
      <c r="L121" s="10"/>
      <c r="M121" s="10"/>
    </row>
    <row r="122" spans="1:13" ht="15.75" x14ac:dyDescent="0.2">
      <c r="A122" s="81" t="s">
        <v>115</v>
      </c>
      <c r="B122" s="69"/>
      <c r="C122" s="47">
        <v>8000</v>
      </c>
      <c r="D122" s="48">
        <v>2</v>
      </c>
      <c r="E122" s="70">
        <f t="shared" si="2"/>
        <v>16000</v>
      </c>
      <c r="F122" s="71"/>
      <c r="G122" s="30"/>
      <c r="H122" s="10"/>
      <c r="I122" s="10"/>
      <c r="J122" s="10"/>
      <c r="K122" s="10"/>
      <c r="L122" s="10"/>
      <c r="M122" s="10"/>
    </row>
    <row r="123" spans="1:13" ht="15.75" x14ac:dyDescent="0.2">
      <c r="A123" s="81" t="s">
        <v>116</v>
      </c>
      <c r="B123" s="69"/>
      <c r="C123" s="47">
        <v>2000</v>
      </c>
      <c r="D123" s="48">
        <v>5</v>
      </c>
      <c r="E123" s="70">
        <f t="shared" si="2"/>
        <v>10000</v>
      </c>
      <c r="F123" s="71"/>
      <c r="G123" s="30"/>
      <c r="H123" s="10"/>
      <c r="I123" s="10"/>
      <c r="J123" s="10"/>
      <c r="K123" s="10"/>
      <c r="L123" s="10"/>
      <c r="M123" s="10"/>
    </row>
    <row r="124" spans="1:13" ht="15.75" x14ac:dyDescent="0.2">
      <c r="A124" s="81" t="s">
        <v>117</v>
      </c>
      <c r="B124" s="69"/>
      <c r="C124" s="47">
        <v>5500</v>
      </c>
      <c r="D124" s="48">
        <v>1</v>
      </c>
      <c r="E124" s="70">
        <f t="shared" si="2"/>
        <v>5500</v>
      </c>
      <c r="F124" s="71"/>
      <c r="G124" s="30"/>
      <c r="H124" s="10"/>
      <c r="I124" s="10"/>
      <c r="J124" s="10"/>
      <c r="K124" s="10"/>
      <c r="L124" s="10"/>
      <c r="M124" s="10"/>
    </row>
    <row r="125" spans="1:13" ht="15.75" x14ac:dyDescent="0.2">
      <c r="A125" s="79"/>
      <c r="B125" s="69"/>
      <c r="C125" s="47"/>
      <c r="D125" s="48"/>
      <c r="E125" s="70">
        <f t="shared" si="2"/>
        <v>0</v>
      </c>
      <c r="F125" s="71"/>
      <c r="G125" s="30"/>
      <c r="H125" s="10"/>
      <c r="I125" s="10"/>
      <c r="J125" s="10"/>
      <c r="K125" s="10"/>
      <c r="L125" s="10"/>
      <c r="M125" s="10"/>
    </row>
    <row r="126" spans="1:13" ht="15.75" x14ac:dyDescent="0.2">
      <c r="A126" s="69"/>
      <c r="B126" s="69"/>
      <c r="C126" s="47"/>
      <c r="D126" s="48"/>
      <c r="E126" s="70">
        <f t="shared" si="2"/>
        <v>0</v>
      </c>
      <c r="F126" s="71"/>
      <c r="G126" s="30"/>
      <c r="H126" s="10"/>
      <c r="I126" s="10"/>
      <c r="J126" s="10"/>
      <c r="K126" s="10"/>
      <c r="L126" s="10"/>
      <c r="M126" s="10"/>
    </row>
    <row r="127" spans="1:13" ht="15.75" x14ac:dyDescent="0.2">
      <c r="A127" s="69"/>
      <c r="B127" s="69"/>
      <c r="C127" s="47"/>
      <c r="D127" s="48"/>
      <c r="E127" s="70">
        <f t="shared" si="2"/>
        <v>0</v>
      </c>
      <c r="F127" s="71"/>
      <c r="G127" s="30"/>
      <c r="H127" s="10"/>
      <c r="I127" s="10"/>
      <c r="J127" s="10"/>
      <c r="K127" s="10"/>
      <c r="L127" s="10"/>
      <c r="M127" s="10"/>
    </row>
    <row r="128" spans="1:13" ht="15.75" x14ac:dyDescent="0.2">
      <c r="A128" s="69"/>
      <c r="B128" s="69"/>
      <c r="C128" s="47"/>
      <c r="D128" s="48"/>
      <c r="E128" s="70">
        <f t="shared" si="2"/>
        <v>0</v>
      </c>
      <c r="F128" s="71"/>
      <c r="G128" s="30"/>
      <c r="H128" s="10"/>
      <c r="I128" s="10"/>
      <c r="J128" s="10"/>
      <c r="K128" s="10"/>
      <c r="L128" s="10"/>
      <c r="M128" s="10"/>
    </row>
    <row r="129" spans="1:13" ht="15.75" x14ac:dyDescent="0.2">
      <c r="A129" s="69"/>
      <c r="B129" s="69"/>
      <c r="C129" s="47"/>
      <c r="D129" s="48"/>
      <c r="E129" s="70">
        <f t="shared" si="2"/>
        <v>0</v>
      </c>
      <c r="F129" s="71"/>
      <c r="G129" s="30"/>
      <c r="H129" s="10"/>
      <c r="I129" s="10"/>
      <c r="J129" s="10"/>
      <c r="K129" s="10"/>
      <c r="L129" s="10"/>
      <c r="M129" s="10"/>
    </row>
    <row r="130" spans="1:13" ht="22.5" customHeight="1" x14ac:dyDescent="0.2">
      <c r="A130" s="69"/>
      <c r="B130" s="69"/>
      <c r="C130" s="47"/>
      <c r="D130" s="48"/>
      <c r="E130" s="70">
        <f t="shared" si="2"/>
        <v>0</v>
      </c>
      <c r="F130" s="71"/>
      <c r="G130" s="30"/>
      <c r="H130" s="10"/>
      <c r="I130" s="10"/>
      <c r="J130" s="10"/>
      <c r="K130" s="10"/>
      <c r="L130" s="10"/>
      <c r="M130" s="10"/>
    </row>
    <row r="131" spans="1:13" ht="22.5" customHeight="1" thickBot="1" x14ac:dyDescent="0.25">
      <c r="A131" s="2"/>
      <c r="B131" s="2"/>
      <c r="C131" s="12"/>
      <c r="D131" s="45" t="s">
        <v>61</v>
      </c>
      <c r="E131" s="72">
        <f>SUM(E121:F130)</f>
        <v>46500</v>
      </c>
      <c r="F131" s="73"/>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78" t="s">
        <v>48</v>
      </c>
      <c r="B133" s="78"/>
      <c r="C133" s="78"/>
      <c r="D133" s="78"/>
      <c r="E133" s="78"/>
      <c r="F133" s="78"/>
      <c r="G133" s="10"/>
      <c r="H133" s="10"/>
      <c r="I133" s="10"/>
      <c r="J133" s="10"/>
      <c r="K133" s="10"/>
      <c r="L133" s="10"/>
      <c r="M133" s="10"/>
    </row>
    <row r="134" spans="1:13" ht="15.75" x14ac:dyDescent="0.2">
      <c r="A134" s="79" t="s">
        <v>118</v>
      </c>
      <c r="B134" s="69"/>
      <c r="C134" s="47">
        <v>35000</v>
      </c>
      <c r="D134" s="48"/>
      <c r="E134" s="80">
        <f t="shared" ref="E134:E143" si="3">C134*D134</f>
        <v>0</v>
      </c>
      <c r="F134" s="80"/>
      <c r="G134" s="30"/>
      <c r="H134" s="10"/>
      <c r="I134" s="10"/>
      <c r="J134" s="10"/>
      <c r="K134" s="10"/>
      <c r="L134" s="10"/>
      <c r="M134" s="10"/>
    </row>
    <row r="135" spans="1:13" ht="15.75" x14ac:dyDescent="0.2">
      <c r="A135" s="69"/>
      <c r="B135" s="69"/>
      <c r="C135" s="47"/>
      <c r="D135" s="48"/>
      <c r="E135" s="70">
        <f t="shared" si="3"/>
        <v>0</v>
      </c>
      <c r="F135" s="71"/>
      <c r="G135" s="30"/>
      <c r="H135" s="10"/>
      <c r="I135" s="10"/>
      <c r="J135" s="10"/>
      <c r="K135" s="10"/>
      <c r="L135" s="10"/>
      <c r="M135" s="10"/>
    </row>
    <row r="136" spans="1:13" ht="15.75" x14ac:dyDescent="0.2">
      <c r="A136" s="69"/>
      <c r="B136" s="69"/>
      <c r="C136" s="47"/>
      <c r="D136" s="48"/>
      <c r="E136" s="70">
        <f t="shared" si="3"/>
        <v>0</v>
      </c>
      <c r="F136" s="71"/>
      <c r="G136" s="30"/>
      <c r="H136" s="10"/>
      <c r="I136" s="10"/>
      <c r="J136" s="10"/>
      <c r="K136" s="10"/>
      <c r="L136" s="10"/>
      <c r="M136" s="10"/>
    </row>
    <row r="137" spans="1:13" ht="15.75" x14ac:dyDescent="0.2">
      <c r="A137" s="69"/>
      <c r="B137" s="69"/>
      <c r="C137" s="47"/>
      <c r="D137" s="48"/>
      <c r="E137" s="70">
        <f t="shared" si="3"/>
        <v>0</v>
      </c>
      <c r="F137" s="71"/>
      <c r="G137" s="30"/>
      <c r="H137" s="10"/>
      <c r="I137" s="10"/>
      <c r="J137" s="10"/>
      <c r="K137" s="10"/>
      <c r="L137" s="10"/>
      <c r="M137" s="10"/>
    </row>
    <row r="138" spans="1:13" ht="15.75" x14ac:dyDescent="0.2">
      <c r="A138" s="69"/>
      <c r="B138" s="69"/>
      <c r="C138" s="47"/>
      <c r="D138" s="48"/>
      <c r="E138" s="70">
        <f t="shared" si="3"/>
        <v>0</v>
      </c>
      <c r="F138" s="71"/>
      <c r="G138" s="30"/>
      <c r="H138" s="10"/>
      <c r="I138" s="10"/>
      <c r="J138" s="10"/>
      <c r="K138" s="10"/>
      <c r="L138" s="10"/>
      <c r="M138" s="10"/>
    </row>
    <row r="139" spans="1:13" ht="15.75" x14ac:dyDescent="0.2">
      <c r="A139" s="69"/>
      <c r="B139" s="69"/>
      <c r="C139" s="47"/>
      <c r="D139" s="48"/>
      <c r="E139" s="70">
        <f t="shared" si="3"/>
        <v>0</v>
      </c>
      <c r="F139" s="71"/>
      <c r="G139" s="30"/>
      <c r="H139" s="10"/>
      <c r="I139" s="10"/>
      <c r="J139" s="10"/>
      <c r="K139" s="10"/>
      <c r="L139" s="10"/>
      <c r="M139" s="10"/>
    </row>
    <row r="140" spans="1:13" ht="15.75" x14ac:dyDescent="0.2">
      <c r="A140" s="69"/>
      <c r="B140" s="69"/>
      <c r="C140" s="47"/>
      <c r="D140" s="48"/>
      <c r="E140" s="70">
        <f t="shared" si="3"/>
        <v>0</v>
      </c>
      <c r="F140" s="71"/>
      <c r="G140" s="30"/>
      <c r="H140" s="10"/>
      <c r="I140" s="10"/>
      <c r="J140" s="10"/>
      <c r="K140" s="10"/>
      <c r="L140" s="10"/>
      <c r="M140" s="10"/>
    </row>
    <row r="141" spans="1:13" ht="15.75" x14ac:dyDescent="0.2">
      <c r="A141" s="69"/>
      <c r="B141" s="69"/>
      <c r="C141" s="47"/>
      <c r="D141" s="48"/>
      <c r="E141" s="70">
        <f t="shared" si="3"/>
        <v>0</v>
      </c>
      <c r="F141" s="71"/>
      <c r="G141" s="30"/>
      <c r="H141" s="10"/>
      <c r="I141" s="10"/>
      <c r="J141" s="10"/>
      <c r="K141" s="10"/>
      <c r="L141" s="10"/>
      <c r="M141" s="10"/>
    </row>
    <row r="142" spans="1:13" ht="15.75" x14ac:dyDescent="0.2">
      <c r="A142" s="69"/>
      <c r="B142" s="69"/>
      <c r="C142" s="47"/>
      <c r="D142" s="48"/>
      <c r="E142" s="70">
        <f t="shared" si="3"/>
        <v>0</v>
      </c>
      <c r="F142" s="71"/>
      <c r="G142" s="30"/>
      <c r="H142" s="10"/>
      <c r="I142" s="10"/>
      <c r="J142" s="10"/>
      <c r="K142" s="10"/>
      <c r="L142" s="10"/>
      <c r="M142" s="10"/>
    </row>
    <row r="143" spans="1:13" ht="22.5" customHeight="1" x14ac:dyDescent="0.2">
      <c r="A143" s="69"/>
      <c r="B143" s="69"/>
      <c r="C143" s="47"/>
      <c r="D143" s="48"/>
      <c r="E143" s="70">
        <f t="shared" si="3"/>
        <v>0</v>
      </c>
      <c r="F143" s="71"/>
      <c r="G143" s="30"/>
      <c r="H143" s="10"/>
      <c r="I143" s="10"/>
      <c r="J143" s="10"/>
      <c r="K143" s="10"/>
      <c r="L143" s="10"/>
      <c r="M143" s="10"/>
    </row>
    <row r="144" spans="1:13" ht="22.5" customHeight="1" thickBot="1" x14ac:dyDescent="0.25">
      <c r="A144" s="2"/>
      <c r="B144" s="2"/>
      <c r="C144" s="12"/>
      <c r="D144" s="45" t="s">
        <v>61</v>
      </c>
      <c r="E144" s="72">
        <f>SUM(E134:F143)</f>
        <v>0</v>
      </c>
      <c r="F144" s="73"/>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78" t="s">
        <v>49</v>
      </c>
      <c r="B146" s="78"/>
      <c r="C146" s="78"/>
      <c r="D146" s="78"/>
      <c r="E146" s="78"/>
      <c r="F146" s="78"/>
      <c r="G146" s="10"/>
      <c r="H146" s="10"/>
      <c r="I146" s="10"/>
      <c r="J146" s="10"/>
      <c r="K146" s="10"/>
      <c r="L146" s="10"/>
      <c r="M146" s="10"/>
    </row>
    <row r="147" spans="1:13" ht="15.75" x14ac:dyDescent="0.2">
      <c r="A147" s="79" t="s">
        <v>81</v>
      </c>
      <c r="B147" s="69"/>
      <c r="C147" s="47">
        <v>5000</v>
      </c>
      <c r="D147" s="48">
        <v>1</v>
      </c>
      <c r="E147" s="80">
        <f t="shared" ref="E147:E156" si="4">C147*D147</f>
        <v>5000</v>
      </c>
      <c r="F147" s="80"/>
      <c r="G147" s="30"/>
      <c r="H147" s="10"/>
      <c r="I147" s="10"/>
      <c r="J147" s="10"/>
      <c r="K147" s="10"/>
      <c r="L147" s="10"/>
      <c r="M147" s="10"/>
    </row>
    <row r="148" spans="1:13" ht="15.75" x14ac:dyDescent="0.2">
      <c r="A148" s="69"/>
      <c r="B148" s="69"/>
      <c r="C148" s="47"/>
      <c r="D148" s="48"/>
      <c r="E148" s="70">
        <f t="shared" si="4"/>
        <v>0</v>
      </c>
      <c r="F148" s="71"/>
      <c r="G148" s="30"/>
      <c r="H148" s="10"/>
      <c r="I148" s="10"/>
      <c r="J148" s="10"/>
      <c r="K148" s="10"/>
      <c r="L148" s="10"/>
      <c r="M148" s="10"/>
    </row>
    <row r="149" spans="1:13" ht="15.75" x14ac:dyDescent="0.2">
      <c r="A149" s="69"/>
      <c r="B149" s="69"/>
      <c r="C149" s="47"/>
      <c r="D149" s="48"/>
      <c r="E149" s="70">
        <f t="shared" si="4"/>
        <v>0</v>
      </c>
      <c r="F149" s="71"/>
      <c r="G149" s="30"/>
      <c r="H149" s="10"/>
      <c r="I149" s="10"/>
      <c r="J149" s="10"/>
      <c r="K149" s="10"/>
      <c r="L149" s="10"/>
      <c r="M149" s="10"/>
    </row>
    <row r="150" spans="1:13" ht="15.75" x14ac:dyDescent="0.2">
      <c r="A150" s="69"/>
      <c r="B150" s="69"/>
      <c r="C150" s="47"/>
      <c r="D150" s="48"/>
      <c r="E150" s="70">
        <f t="shared" si="4"/>
        <v>0</v>
      </c>
      <c r="F150" s="71"/>
      <c r="G150" s="30"/>
      <c r="H150" s="10"/>
      <c r="I150" s="10"/>
      <c r="J150" s="10"/>
      <c r="K150" s="10"/>
      <c r="L150" s="10"/>
      <c r="M150" s="10"/>
    </row>
    <row r="151" spans="1:13" ht="15.75" x14ac:dyDescent="0.2">
      <c r="A151" s="69"/>
      <c r="B151" s="69"/>
      <c r="C151" s="47"/>
      <c r="D151" s="48"/>
      <c r="E151" s="70">
        <f t="shared" si="4"/>
        <v>0</v>
      </c>
      <c r="F151" s="71"/>
      <c r="G151" s="30"/>
      <c r="H151" s="10"/>
      <c r="I151" s="10"/>
      <c r="J151" s="10"/>
      <c r="K151" s="10"/>
      <c r="L151" s="10"/>
      <c r="M151" s="10"/>
    </row>
    <row r="152" spans="1:13" ht="15.75" x14ac:dyDescent="0.2">
      <c r="A152" s="69"/>
      <c r="B152" s="69"/>
      <c r="C152" s="47"/>
      <c r="D152" s="48"/>
      <c r="E152" s="70">
        <f t="shared" si="4"/>
        <v>0</v>
      </c>
      <c r="F152" s="71"/>
      <c r="G152" s="30"/>
      <c r="H152" s="10"/>
      <c r="I152" s="10"/>
      <c r="J152" s="10"/>
      <c r="K152" s="10"/>
      <c r="L152" s="10"/>
      <c r="M152" s="10"/>
    </row>
    <row r="153" spans="1:13" ht="15.75" x14ac:dyDescent="0.2">
      <c r="A153" s="69"/>
      <c r="B153" s="69"/>
      <c r="C153" s="47"/>
      <c r="D153" s="48"/>
      <c r="E153" s="70">
        <f t="shared" si="4"/>
        <v>0</v>
      </c>
      <c r="F153" s="71"/>
      <c r="G153" s="30"/>
      <c r="H153" s="10"/>
      <c r="I153" s="10"/>
      <c r="J153" s="10"/>
      <c r="K153" s="10"/>
      <c r="L153" s="10"/>
      <c r="M153" s="10"/>
    </row>
    <row r="154" spans="1:13" ht="15.75" x14ac:dyDescent="0.2">
      <c r="A154" s="69"/>
      <c r="B154" s="69"/>
      <c r="C154" s="47"/>
      <c r="D154" s="48"/>
      <c r="E154" s="70">
        <f t="shared" si="4"/>
        <v>0</v>
      </c>
      <c r="F154" s="71"/>
      <c r="G154" s="30"/>
      <c r="H154" s="10"/>
      <c r="I154" s="10"/>
      <c r="J154" s="10"/>
      <c r="K154" s="10"/>
      <c r="L154" s="10"/>
      <c r="M154" s="10"/>
    </row>
    <row r="155" spans="1:13" ht="15.75" x14ac:dyDescent="0.2">
      <c r="A155" s="69"/>
      <c r="B155" s="69"/>
      <c r="C155" s="47"/>
      <c r="D155" s="48"/>
      <c r="E155" s="70">
        <f t="shared" si="4"/>
        <v>0</v>
      </c>
      <c r="F155" s="71"/>
      <c r="G155" s="30"/>
      <c r="H155" s="10"/>
      <c r="I155" s="10"/>
      <c r="J155" s="10"/>
      <c r="K155" s="10"/>
      <c r="L155" s="10"/>
      <c r="M155" s="10"/>
    </row>
    <row r="156" spans="1:13" ht="22.5" customHeight="1" x14ac:dyDescent="0.2">
      <c r="A156" s="69"/>
      <c r="B156" s="69"/>
      <c r="C156" s="47"/>
      <c r="D156" s="48"/>
      <c r="E156" s="70">
        <f t="shared" si="4"/>
        <v>0</v>
      </c>
      <c r="F156" s="71"/>
      <c r="G156" s="30"/>
      <c r="H156" s="10"/>
      <c r="I156" s="10"/>
      <c r="J156" s="10"/>
      <c r="K156" s="10"/>
      <c r="L156" s="10"/>
      <c r="M156" s="10"/>
    </row>
    <row r="157" spans="1:13" ht="22.5" customHeight="1" thickBot="1" x14ac:dyDescent="0.25">
      <c r="A157" s="2"/>
      <c r="B157" s="2"/>
      <c r="C157" s="12"/>
      <c r="D157" s="45" t="s">
        <v>61</v>
      </c>
      <c r="E157" s="72">
        <f>SUM(E147:F156)</f>
        <v>5000</v>
      </c>
      <c r="F157" s="73"/>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74">
        <f>SUM(E157,E144,E131,E118,E105,)</f>
        <v>113860</v>
      </c>
      <c r="F159" s="75"/>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76" t="s">
        <v>51</v>
      </c>
      <c r="B161" s="76"/>
      <c r="C161" s="76"/>
      <c r="D161" s="76"/>
      <c r="E161" s="76"/>
      <c r="F161" s="76"/>
      <c r="G161" s="10"/>
      <c r="H161" s="10"/>
      <c r="I161" s="10"/>
      <c r="J161" s="10"/>
      <c r="K161" s="10"/>
      <c r="L161" s="10"/>
      <c r="M161" s="10"/>
    </row>
    <row r="162" spans="1:13" ht="144" customHeight="1" thickBot="1" x14ac:dyDescent="0.25">
      <c r="A162" s="77" t="s">
        <v>119</v>
      </c>
      <c r="B162" s="58"/>
      <c r="C162" s="58"/>
      <c r="D162" s="58"/>
      <c r="E162" s="58"/>
      <c r="F162" s="59"/>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76" t="s">
        <v>52</v>
      </c>
      <c r="B164" s="76"/>
      <c r="C164" s="76"/>
      <c r="D164" s="76"/>
      <c r="E164" s="76"/>
      <c r="F164" s="76"/>
      <c r="G164" s="10"/>
      <c r="H164" s="10"/>
      <c r="I164" s="10"/>
      <c r="J164" s="10"/>
      <c r="K164" s="10"/>
      <c r="L164" s="10"/>
      <c r="M164" s="10"/>
    </row>
    <row r="165" spans="1:13" ht="56.1" customHeight="1" thickBot="1" x14ac:dyDescent="0.25">
      <c r="A165" s="57" t="s">
        <v>85</v>
      </c>
      <c r="B165" s="58"/>
      <c r="C165" s="58"/>
      <c r="D165" s="58"/>
      <c r="E165" s="58"/>
      <c r="F165" s="59"/>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61" t="s">
        <v>54</v>
      </c>
      <c r="B170" s="61"/>
      <c r="C170" s="61"/>
      <c r="D170" s="61"/>
      <c r="E170" s="61"/>
      <c r="F170" s="61"/>
      <c r="G170" s="10"/>
      <c r="H170" s="10"/>
      <c r="I170" s="10"/>
      <c r="J170" s="10"/>
      <c r="K170" s="10"/>
      <c r="L170" s="10"/>
      <c r="M170" s="10"/>
    </row>
    <row r="171" spans="1:13" ht="144" customHeight="1" thickBot="1" x14ac:dyDescent="0.25">
      <c r="A171" s="57" t="s">
        <v>112</v>
      </c>
      <c r="B171" s="58"/>
      <c r="C171" s="58"/>
      <c r="D171" s="58"/>
      <c r="E171" s="58"/>
      <c r="F171" s="59"/>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61" t="s">
        <v>52</v>
      </c>
      <c r="B173" s="61"/>
      <c r="C173" s="61"/>
      <c r="D173" s="61"/>
      <c r="E173" s="61"/>
      <c r="F173" s="61"/>
      <c r="G173" s="10"/>
      <c r="H173" s="10"/>
      <c r="I173" s="10"/>
      <c r="J173" s="10"/>
      <c r="K173" s="10"/>
      <c r="L173" s="10"/>
      <c r="M173" s="10"/>
    </row>
    <row r="174" spans="1:13" ht="65.099999999999994" customHeight="1" thickBot="1" x14ac:dyDescent="0.25">
      <c r="A174" s="57" t="s">
        <v>85</v>
      </c>
      <c r="B174" s="58"/>
      <c r="C174" s="58"/>
      <c r="D174" s="58"/>
      <c r="E174" s="58"/>
      <c r="F174" s="59"/>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62" t="s">
        <v>64</v>
      </c>
      <c r="B176" s="62"/>
      <c r="C176" s="62"/>
      <c r="D176" s="62"/>
      <c r="E176" s="62"/>
      <c r="F176" s="62"/>
      <c r="G176" s="10"/>
      <c r="H176" s="10"/>
      <c r="I176" s="10"/>
      <c r="J176" s="10"/>
      <c r="K176" s="10"/>
      <c r="L176" s="10"/>
      <c r="M176" s="10"/>
    </row>
    <row r="177" spans="1:13" ht="36" customHeight="1" x14ac:dyDescent="0.2">
      <c r="A177" s="55"/>
      <c r="B177" s="55"/>
      <c r="C177" s="55"/>
      <c r="D177" s="55"/>
      <c r="E177" s="55"/>
      <c r="F177" s="55"/>
      <c r="G177" s="10"/>
      <c r="H177" s="10"/>
      <c r="I177" s="10"/>
      <c r="J177" s="10"/>
      <c r="K177" s="10"/>
      <c r="L177" s="10"/>
      <c r="M177" s="10"/>
    </row>
    <row r="178" spans="1:13" ht="36" customHeight="1" x14ac:dyDescent="0.2">
      <c r="A178" s="55"/>
      <c r="B178" s="55"/>
      <c r="C178" s="55"/>
      <c r="D178" s="55"/>
      <c r="E178" s="55"/>
      <c r="F178" s="55"/>
      <c r="G178" s="10"/>
      <c r="H178" s="10"/>
      <c r="I178" s="10"/>
      <c r="J178" s="10"/>
      <c r="K178" s="10"/>
      <c r="L178" s="10"/>
      <c r="M178" s="10"/>
    </row>
    <row r="179" spans="1:13" ht="36" customHeight="1" thickBot="1" x14ac:dyDescent="0.25">
      <c r="A179" s="56"/>
      <c r="B179" s="56"/>
      <c r="C179" s="56"/>
      <c r="D179" s="56"/>
      <c r="E179" s="56"/>
      <c r="F179" s="56"/>
      <c r="G179" s="10"/>
      <c r="H179" s="10"/>
      <c r="I179" s="10"/>
      <c r="J179" s="10"/>
      <c r="K179" s="10"/>
      <c r="L179" s="10"/>
      <c r="M179" s="10"/>
    </row>
    <row r="180" spans="1:13" ht="50.1" customHeight="1" thickBot="1" x14ac:dyDescent="0.25">
      <c r="A180" s="63" t="s">
        <v>86</v>
      </c>
      <c r="B180" s="64"/>
      <c r="C180" s="64"/>
      <c r="D180" s="64"/>
      <c r="E180" s="64"/>
      <c r="F180" s="65"/>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66" t="s">
        <v>66</v>
      </c>
      <c r="B185" s="67"/>
      <c r="C185" s="67"/>
      <c r="D185" s="67"/>
      <c r="E185" s="67"/>
      <c r="F185" s="67"/>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68" t="s">
        <v>56</v>
      </c>
      <c r="B187" s="68"/>
      <c r="C187" s="68"/>
      <c r="D187" s="68"/>
      <c r="E187" s="68"/>
      <c r="F187" s="68"/>
      <c r="G187" s="10"/>
      <c r="H187" s="10"/>
      <c r="I187" s="10"/>
      <c r="J187" s="10"/>
      <c r="K187" s="10"/>
      <c r="L187" s="10"/>
      <c r="M187" s="10"/>
    </row>
    <row r="188" spans="1:13" ht="144" customHeight="1" thickBot="1" x14ac:dyDescent="0.25">
      <c r="A188" s="57" t="s">
        <v>113</v>
      </c>
      <c r="B188" s="58"/>
      <c r="C188" s="58"/>
      <c r="D188" s="58"/>
      <c r="E188" s="58"/>
      <c r="F188" s="59"/>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68" t="s">
        <v>57</v>
      </c>
      <c r="B190" s="68"/>
      <c r="C190" s="68"/>
      <c r="D190" s="68"/>
      <c r="E190" s="68"/>
      <c r="F190" s="68"/>
      <c r="G190" s="10"/>
      <c r="H190" s="10"/>
      <c r="I190" s="10"/>
      <c r="J190" s="10"/>
      <c r="K190" s="10"/>
      <c r="L190" s="10"/>
      <c r="M190" s="10"/>
    </row>
    <row r="191" spans="1:13" ht="144" customHeight="1" thickBot="1" x14ac:dyDescent="0.25">
      <c r="A191" s="57" t="s">
        <v>120</v>
      </c>
      <c r="B191" s="58"/>
      <c r="C191" s="58"/>
      <c r="D191" s="58"/>
      <c r="E191" s="58"/>
      <c r="F191" s="59"/>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C33" r:id="rId4"/>
    <hyperlink ref="F38" r:id="rId5"/>
  </hyperlinks>
  <pageMargins left="0.75" right="0.75" top="1" bottom="1" header="0.5" footer="0.5"/>
  <pageSetup orientation="portrait" horizontalDpi="4294967292" verticalDpi="4294967292" r:id="rId6"/>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Brady, Grace (FandS)</cp:lastModifiedBy>
  <dcterms:created xsi:type="dcterms:W3CDTF">2012-10-24T18:55:14Z</dcterms:created>
  <dcterms:modified xsi:type="dcterms:W3CDTF">2025-03-25T22:36:50Z</dcterms:modified>
</cp:coreProperties>
</file>