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private/var/mobile/Library/Mobile Documents/com~apple~CloudDocs/Desktop/"/>
    </mc:Choice>
  </mc:AlternateContent>
  <xr:revisionPtr revIDLastSave="7" documentId="11_72FA324D9F807ED6ACBBD09B8DDB2A96BF243921" xr6:coauthVersionLast="47" xr6:coauthVersionMax="47" xr10:uidLastSave="{94051489-8F23-9A44-B337-70C506A9A8D6}"/>
  <bookViews>
    <workbookView xWindow="0" yWindow="0" windowWidth="0" windowHeight="0" xr2:uid="{00000000-000D-0000-FFFF-FFFF00000000}"/>
  </bookViews>
  <sheets>
    <sheet name="Finances " sheetId="1" r:id="rId1"/>
    <sheet name="Fume Hood" sheetId="2" r:id="rId2"/>
    <sheet name="Hot Plate" sheetId="3" r:id="rId3"/>
    <sheet name="Freezers" sheetId="4" r:id="rId4"/>
    <sheet name="Ovens" sheetId="5" r:id="rId5"/>
    <sheet name="Glove box" sheetId="6" r:id="rId6"/>
    <sheet name="Centrifuge" sheetId="7" r:id="rId7"/>
    <sheet name="Scale" sheetId="8" r:id="rId8"/>
    <sheet name="Microscope" sheetId="9" r:id="rId9"/>
    <sheet name="Computers" sheetId="10" r:id="rId10"/>
    <sheet name="Other" sheetId="11" r:id="rId11"/>
    <sheet name="Lights" sheetId="12" r:id="rId12"/>
  </sheets>
  <externalReferences>
    <externalReference r:id="rId13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  <c r="F14" i="1"/>
  <c r="E14" i="1"/>
  <c r="D14" i="1"/>
  <c r="C14" i="1"/>
  <c r="B14" i="1"/>
  <c r="L11" i="1"/>
  <c r="K11" i="1"/>
  <c r="J11" i="1"/>
  <c r="I11" i="1"/>
  <c r="H11" i="1"/>
  <c r="G11" i="1"/>
  <c r="F11" i="1"/>
  <c r="E11" i="1"/>
  <c r="D11" i="1"/>
  <c r="C11" i="1"/>
  <c r="B11" i="1"/>
  <c r="B4" i="12"/>
  <c r="F4" i="12"/>
  <c r="B15" i="12"/>
  <c r="B7" i="12"/>
  <c r="H2" i="11"/>
  <c r="H3" i="11"/>
  <c r="H4" i="11"/>
  <c r="B15" i="11"/>
  <c r="H2" i="10"/>
  <c r="B15" i="10"/>
  <c r="B2" i="10"/>
  <c r="E2" i="9"/>
  <c r="H2" i="9"/>
  <c r="H3" i="9"/>
  <c r="B15" i="9"/>
  <c r="B2" i="9"/>
  <c r="E2" i="8"/>
  <c r="H2" i="8"/>
  <c r="E3" i="8"/>
  <c r="H3" i="8"/>
  <c r="B15" i="8"/>
  <c r="B3" i="8"/>
  <c r="B2" i="8"/>
  <c r="E2" i="7"/>
  <c r="H2" i="7"/>
  <c r="E3" i="7"/>
  <c r="H3" i="7"/>
  <c r="H4" i="7"/>
  <c r="B15" i="7"/>
  <c r="B3" i="7"/>
  <c r="B2" i="7"/>
  <c r="E2" i="6"/>
  <c r="H2" i="6"/>
  <c r="H3" i="6"/>
  <c r="H4" i="6"/>
  <c r="B15" i="6"/>
  <c r="B2" i="6"/>
  <c r="E2" i="5"/>
  <c r="H2" i="5"/>
  <c r="E3" i="5"/>
  <c r="H3" i="5"/>
  <c r="E4" i="5"/>
  <c r="H4" i="5"/>
  <c r="B15" i="5"/>
  <c r="B4" i="5"/>
  <c r="B3" i="5"/>
  <c r="B2" i="5"/>
  <c r="E2" i="4"/>
  <c r="H2" i="4"/>
  <c r="E3" i="4"/>
  <c r="H3" i="4"/>
  <c r="H4" i="4"/>
  <c r="B14" i="4"/>
  <c r="B3" i="4"/>
  <c r="B2" i="4"/>
  <c r="E2" i="3"/>
  <c r="H2" i="3"/>
  <c r="B15" i="3"/>
  <c r="B2" i="3"/>
  <c r="H2" i="2"/>
  <c r="C3" i="2"/>
  <c r="E3" i="2"/>
  <c r="H3" i="2"/>
  <c r="E4" i="2"/>
  <c r="H4" i="2"/>
  <c r="E5" i="2"/>
  <c r="H5" i="2"/>
  <c r="H6" i="2"/>
  <c r="B14" i="2"/>
  <c r="B5" i="2"/>
  <c r="B4" i="2"/>
  <c r="B16" i="1"/>
  <c r="C16" i="1"/>
  <c r="D16" i="1"/>
  <c r="E16" i="1"/>
  <c r="F16" i="1"/>
  <c r="G16" i="1"/>
  <c r="H16" i="1"/>
  <c r="I16" i="1"/>
  <c r="J16" i="1"/>
  <c r="K16" i="1"/>
  <c r="L16" i="1"/>
  <c r="P20" i="1"/>
  <c r="B9" i="1"/>
  <c r="B12" i="1"/>
  <c r="B15" i="1"/>
  <c r="C9" i="1"/>
  <c r="C12" i="1"/>
  <c r="C15" i="1"/>
  <c r="D9" i="1"/>
  <c r="D12" i="1"/>
  <c r="D15" i="1"/>
  <c r="E9" i="1"/>
  <c r="E12" i="1"/>
  <c r="E15" i="1"/>
  <c r="F9" i="1"/>
  <c r="F12" i="1"/>
  <c r="F15" i="1"/>
  <c r="G9" i="1"/>
  <c r="G12" i="1"/>
  <c r="G15" i="1"/>
  <c r="H9" i="1"/>
  <c r="H12" i="1"/>
  <c r="H15" i="1"/>
  <c r="I9" i="1"/>
  <c r="I12" i="1"/>
  <c r="I15" i="1"/>
  <c r="J9" i="1"/>
  <c r="J12" i="1"/>
  <c r="J15" i="1"/>
  <c r="K9" i="1"/>
  <c r="K12" i="1"/>
  <c r="K15" i="1"/>
  <c r="L9" i="1"/>
  <c r="L12" i="1"/>
  <c r="L15" i="1"/>
  <c r="P19" i="1"/>
  <c r="K10" i="1"/>
  <c r="J10" i="1"/>
  <c r="H10" i="1"/>
  <c r="G10" i="1"/>
  <c r="F10" i="1"/>
  <c r="E10" i="1"/>
  <c r="D10" i="1"/>
  <c r="C10" i="1"/>
  <c r="B10" i="1"/>
  <c r="P7" i="1"/>
  <c r="P6" i="1"/>
</calcChain>
</file>

<file path=xl/sharedStrings.xml><?xml version="1.0" encoding="utf-8"?>
<sst xmlns="http://schemas.openxmlformats.org/spreadsheetml/2006/main" count="273" uniqueCount="129">
  <si>
    <t>University of Illinois Utility Rates (2019)</t>
  </si>
  <si>
    <t>Electric (per kWh)</t>
  </si>
  <si>
    <t>** only set to increase for 2021</t>
  </si>
  <si>
    <t xml:space="preserve">Energy Finances </t>
  </si>
  <si>
    <t>Energy Savings For all Equipment</t>
  </si>
  <si>
    <t>Energy Finances</t>
  </si>
  <si>
    <t>Total Energy Used (original)</t>
  </si>
  <si>
    <t xml:space="preserve">Total Energy Used (estimate) </t>
  </si>
  <si>
    <t>Fume Hood</t>
  </si>
  <si>
    <t>Hot Plate</t>
  </si>
  <si>
    <t>Glove Box</t>
  </si>
  <si>
    <t>Freezers</t>
  </si>
  <si>
    <t xml:space="preserve">Ovens </t>
  </si>
  <si>
    <t xml:space="preserve">Centrifuge </t>
  </si>
  <si>
    <t xml:space="preserve">Scale </t>
  </si>
  <si>
    <t>Microscope</t>
  </si>
  <si>
    <t>Computer</t>
  </si>
  <si>
    <t>Light</t>
  </si>
  <si>
    <t>Other</t>
  </si>
  <si>
    <t xml:space="preserve">kWh/day (based on 24 hours a day usage) </t>
  </si>
  <si>
    <t>Average hours a day used</t>
  </si>
  <si>
    <t>kwh/day (based on average usage time)</t>
  </si>
  <si>
    <t xml:space="preserve">kWh/year (based on 365 days) </t>
  </si>
  <si>
    <t xml:space="preserve">Average amount of days a year used </t>
  </si>
  <si>
    <t>kWh/year (based on average days)</t>
  </si>
  <si>
    <t>Amount of Money Spent/ year</t>
  </si>
  <si>
    <t>Amount of Money Spent/ year (based off time estimates)</t>
  </si>
  <si>
    <t>Money Savings For all Equipment</t>
  </si>
  <si>
    <t>Total Money Spent (original)</t>
  </si>
  <si>
    <t>Total Money spent (estimate)</t>
  </si>
  <si>
    <t>Dates metered</t>
  </si>
  <si>
    <t>Time metered (hours)</t>
  </si>
  <si>
    <t>Time Metered (days)</t>
  </si>
  <si>
    <t>Total kWh over time metered</t>
  </si>
  <si>
    <t>Energy Consumption (kWh/day)</t>
  </si>
  <si>
    <t>Equipment On Time for kWH/day reported</t>
  </si>
  <si>
    <t xml:space="preserve">Total Pieces of Equiptment </t>
  </si>
  <si>
    <t>Total Energy Consumption (kWh)</t>
  </si>
  <si>
    <t>Type of Equipment</t>
  </si>
  <si>
    <t>Make/Model</t>
  </si>
  <si>
    <t>Year</t>
  </si>
  <si>
    <t>Other Information</t>
  </si>
  <si>
    <t>DO NOT DELETE -70C upright old unit consumption</t>
  </si>
  <si>
    <t>24/7</t>
  </si>
  <si>
    <t xml:space="preserve">Labconco xstream </t>
  </si>
  <si>
    <t xml:space="preserve">Cant be metered because of hardwiring into building. Numbers based off of my green labs </t>
  </si>
  <si>
    <t xml:space="preserve">vacuum pump </t>
  </si>
  <si>
    <t>Trivac</t>
  </si>
  <si>
    <t>04/16/2021-04/19/2021</t>
  </si>
  <si>
    <t xml:space="preserve">Bio hood </t>
  </si>
  <si>
    <t xml:space="preserve">Clean tech </t>
  </si>
  <si>
    <t xml:space="preserve">Kurt j leaker </t>
  </si>
  <si>
    <t>attached to glove box</t>
  </si>
  <si>
    <t xml:space="preserve">edwards </t>
  </si>
  <si>
    <t xml:space="preserve">Total: </t>
  </si>
  <si>
    <t>Total Pieces Equipment</t>
  </si>
  <si>
    <t>Total Energy Consumption kWh</t>
  </si>
  <si>
    <t>03/23/2021 - 03/24/2021</t>
  </si>
  <si>
    <t xml:space="preserve">heating plate </t>
  </si>
  <si>
    <t xml:space="preserve">Thermo scientific / cimarec </t>
  </si>
  <si>
    <t xml:space="preserve">4 total. 200 mL of water brought to a boil then brought down to low heat for the rest of the night . Stir plate was also on all night. </t>
  </si>
  <si>
    <t>Total:</t>
  </si>
  <si>
    <t>Energy Consumption (kWh)</t>
  </si>
  <si>
    <t>04/14/2021-04/15/2021</t>
  </si>
  <si>
    <t xml:space="preserve">Freezer </t>
  </si>
  <si>
    <t xml:space="preserve">Thermo Scientific </t>
  </si>
  <si>
    <t xml:space="preserve">Cell culture freezer </t>
  </si>
  <si>
    <t>03/24/2021-03/25/2021</t>
  </si>
  <si>
    <t xml:space="preserve">Refrigerator Freezer </t>
  </si>
  <si>
    <t xml:space="preserve">FIscher Scientific Isotemp </t>
  </si>
  <si>
    <t xml:space="preserve">Holds Most Chemical Samples </t>
  </si>
  <si>
    <t xml:space="preserve">refrigerator </t>
  </si>
  <si>
    <t xml:space="preserve">energy star </t>
  </si>
  <si>
    <t>Not plugged in</t>
  </si>
  <si>
    <t>Total</t>
  </si>
  <si>
    <t xml:space="preserve">Total Pieces of Equipment </t>
  </si>
  <si>
    <t xml:space="preserve">Furnace </t>
  </si>
  <si>
    <t xml:space="preserve">Fischer Scientific Isotemp 500 series </t>
  </si>
  <si>
    <t>04/06/2021- 04/14/2021</t>
  </si>
  <si>
    <t xml:space="preserve">24/7 </t>
  </si>
  <si>
    <t xml:space="preserve">Oven </t>
  </si>
  <si>
    <t xml:space="preserve">Fischer Scientific PDMS Curring Oven/ Isotemp incubator </t>
  </si>
  <si>
    <t>04/02/2021-04/05/2021</t>
  </si>
  <si>
    <t xml:space="preserve">Isotemp Oven </t>
  </si>
  <si>
    <t xml:space="preserve">Fscher Scientific Isotemp Oven </t>
  </si>
  <si>
    <t>03/30/2021-04/02/2021</t>
  </si>
  <si>
    <t>glove box</t>
  </si>
  <si>
    <t>VAC Pedatrol HE-63-P</t>
  </si>
  <si>
    <t>Just trace moisture and pressure valve</t>
  </si>
  <si>
    <t xml:space="preserve">glove box </t>
  </si>
  <si>
    <t xml:space="preserve">innovative technology/ </t>
  </si>
  <si>
    <t xml:space="preserve">double glove box </t>
  </si>
  <si>
    <t xml:space="preserve">Lab star/mBraun </t>
  </si>
  <si>
    <t xml:space="preserve">Cant be metered because of outlet depth and exposure of Leeds </t>
  </si>
  <si>
    <t>04/05/2021-04/06/2021</t>
  </si>
  <si>
    <t>Eppendorf/ Centrifuge 5415D</t>
  </si>
  <si>
    <t xml:space="preserve">Always plugged in but wasn't in use </t>
  </si>
  <si>
    <t xml:space="preserve">centrifuge </t>
  </si>
  <si>
    <t xml:space="preserve">thinly </t>
  </si>
  <si>
    <t>not  used so 0</t>
  </si>
  <si>
    <t xml:space="preserve">Fischer scientific centrific </t>
  </si>
  <si>
    <t>not used so 0</t>
  </si>
  <si>
    <t>03/25/2021 - 03/30/2021</t>
  </si>
  <si>
    <t xml:space="preserve">Balance </t>
  </si>
  <si>
    <t>Mettler Toledo/ ML204T/00</t>
  </si>
  <si>
    <t>newest model of scale in lab. Always plugged in and on</t>
  </si>
  <si>
    <t xml:space="preserve">balance </t>
  </si>
  <si>
    <t xml:space="preserve">explorer </t>
  </si>
  <si>
    <t xml:space="preserve">microscope </t>
  </si>
  <si>
    <t xml:space="preserve">Olympus Provis AX70 </t>
  </si>
  <si>
    <t>wasn't used</t>
  </si>
  <si>
    <t>microscope</t>
  </si>
  <si>
    <t>Olympus SZX7</t>
  </si>
  <si>
    <t xml:space="preserve">attached to an Olympus XM10 </t>
  </si>
  <si>
    <t xml:space="preserve">desktop </t>
  </si>
  <si>
    <t xml:space="preserve">Dell </t>
  </si>
  <si>
    <t>Screen and hard drive were on. The computer wasn't used very much. Doesn't include computers used in offices</t>
  </si>
  <si>
    <t xml:space="preserve">Chromatography </t>
  </si>
  <si>
    <t>SDTQ600</t>
  </si>
  <si>
    <t xml:space="preserve">OTF-1200X KJ Group </t>
  </si>
  <si>
    <t xml:space="preserve">UV cleaning system </t>
  </si>
  <si>
    <t xml:space="preserve">UVOCs ozone cleaning system </t>
  </si>
  <si>
    <t xml:space="preserve">total: </t>
  </si>
  <si>
    <t xml:space="preserve">3 lamp </t>
  </si>
  <si>
    <t xml:space="preserve"> 32watts Phillips (T8) </t>
  </si>
  <si>
    <t xml:space="preserve">Kilowatts </t>
  </si>
  <si>
    <t xml:space="preserve">hours on </t>
  </si>
  <si>
    <t xml:space="preserve">Quantity </t>
  </si>
  <si>
    <t xml:space="preserve">Total Energy usage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</si>
</sst>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yy"/>
  </numFmts>
  <fonts count="7" x14ac:knownFonts="1">
    <font>
      <sz val="10"/>
      <color rgb="FF000000"/>
      <name val="Arial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000000"/>
      <name val="&quot;Source Sans Pro&quot;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rgb="FFAEAAAA"/>
        <bgColor rgb="FFAEAAAA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C6E0B4"/>
        <bgColor rgb="FFC6E0B4"/>
      </patternFill>
    </fill>
    <fill>
      <patternFill patternType="solid">
        <fgColor rgb="FFF9CB9C"/>
        <bgColor rgb="FFF9CB9C"/>
      </patternFill>
    </fill>
    <fill>
      <patternFill patternType="solid">
        <fgColor rgb="FFB4C6E7"/>
        <bgColor rgb="FFB4C6E7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/>
    <xf numFmtId="164" fontId="3" fillId="3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0" fontId="2" fillId="4" borderId="0" xfId="0" applyFont="1" applyFill="1" applyAlignment="1"/>
    <xf numFmtId="0" fontId="2" fillId="0" borderId="0" xfId="0" applyFont="1" applyAlignment="1">
      <alignment wrapText="1"/>
    </xf>
    <xf numFmtId="0" fontId="2" fillId="6" borderId="0" xfId="0" applyFont="1" applyFill="1" applyAlignment="1"/>
    <xf numFmtId="0" fontId="2" fillId="7" borderId="0" xfId="0" applyFont="1" applyFill="1" applyAlignment="1">
      <alignment wrapText="1"/>
    </xf>
    <xf numFmtId="0" fontId="2" fillId="8" borderId="0" xfId="0" applyFont="1" applyFill="1" applyAlignment="1">
      <alignment wrapText="1"/>
    </xf>
    <xf numFmtId="0" fontId="2" fillId="9" borderId="0" xfId="0" applyFont="1" applyFill="1" applyAlignment="1"/>
    <xf numFmtId="0" fontId="2" fillId="9" borderId="0" xfId="0" applyFont="1" applyFill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8" borderId="0" xfId="0" applyFont="1" applyFill="1" applyAlignment="1"/>
    <xf numFmtId="164" fontId="2" fillId="0" borderId="0" xfId="0" applyNumberFormat="1" applyFont="1" applyAlignment="1">
      <alignment wrapText="1"/>
    </xf>
    <xf numFmtId="0" fontId="2" fillId="10" borderId="0" xfId="0" applyFont="1" applyFill="1" applyAlignment="1">
      <alignment wrapText="1"/>
    </xf>
    <xf numFmtId="0" fontId="2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 applyAlignment="1"/>
    <xf numFmtId="0" fontId="4" fillId="11" borderId="0" xfId="0" applyFont="1" applyFill="1" applyAlignme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266700" cy="200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38"/>
  <sheetViews>
    <sheetView tabSelected="1" workbookViewId="0">
      <selection activeCell="D25" sqref="D25"/>
    </sheetView>
  </sheetViews>
  <sheetFormatPr defaultColWidth="14.42578125" defaultRowHeight="15.75" customHeight="1" x14ac:dyDescent="0.15"/>
  <cols>
    <col min="1" max="1" width="27.9140625" customWidth="1"/>
  </cols>
  <sheetData>
    <row r="1" spans="1:18" x14ac:dyDescent="0.2">
      <c r="A1" s="34" t="s">
        <v>0</v>
      </c>
      <c r="B1" s="35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3" t="s">
        <v>1</v>
      </c>
      <c r="B2" s="4">
        <v>7.8600000000000003E-2</v>
      </c>
      <c r="C2" s="5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">
      <c r="A3" s="3"/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">
      <c r="A5" s="2"/>
      <c r="B5" s="36" t="s">
        <v>3</v>
      </c>
      <c r="C5" s="35"/>
      <c r="D5" s="35"/>
      <c r="E5" s="35"/>
      <c r="F5" s="35"/>
      <c r="G5" s="35"/>
      <c r="H5" s="35"/>
      <c r="I5" s="35"/>
      <c r="J5" s="35"/>
      <c r="K5" s="7"/>
      <c r="L5" s="7"/>
      <c r="M5" s="2"/>
      <c r="N5" s="8"/>
      <c r="O5" s="8"/>
      <c r="P5" s="37" t="s">
        <v>4</v>
      </c>
      <c r="Q5" s="35"/>
      <c r="R5" s="35"/>
    </row>
    <row r="6" spans="1:18" x14ac:dyDescent="0.2">
      <c r="A6" s="9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2"/>
      <c r="N6" s="8"/>
      <c r="O6" s="10" t="s">
        <v>6</v>
      </c>
      <c r="P6" s="8">
        <f>SUM(B12:L12)</f>
        <v>430349.57566666667</v>
      </c>
      <c r="Q6" s="8"/>
      <c r="R6" s="8"/>
    </row>
    <row r="7" spans="1:18" x14ac:dyDescent="0.2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2"/>
      <c r="N7" s="8"/>
      <c r="O7" s="11" t="s">
        <v>7</v>
      </c>
      <c r="P7" s="8">
        <f>SUM(B14:L14)</f>
        <v>424771.83666666673</v>
      </c>
      <c r="Q7" s="8"/>
      <c r="R7" s="8"/>
    </row>
    <row r="8" spans="1:18" x14ac:dyDescent="0.2">
      <c r="A8" s="12"/>
      <c r="B8" s="13" t="s">
        <v>8</v>
      </c>
      <c r="C8" s="13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3" t="s">
        <v>14</v>
      </c>
      <c r="I8" s="13" t="s">
        <v>15</v>
      </c>
      <c r="J8" s="13" t="s">
        <v>16</v>
      </c>
      <c r="K8" s="13" t="s">
        <v>17</v>
      </c>
      <c r="L8" s="13" t="s">
        <v>18</v>
      </c>
      <c r="M8" s="2"/>
      <c r="N8" s="8"/>
      <c r="O8" s="14"/>
      <c r="P8" s="15"/>
      <c r="Q8" s="8"/>
      <c r="R8" s="8"/>
    </row>
    <row r="9" spans="1:18" x14ac:dyDescent="0.2">
      <c r="A9" s="10" t="s">
        <v>19</v>
      </c>
      <c r="B9" s="16">
        <f>'Fume Hood'!B14</f>
        <v>1132.3166666666668</v>
      </c>
      <c r="C9" s="16">
        <f>'Hot Plate'!B15</f>
        <v>2.58</v>
      </c>
      <c r="D9" s="16">
        <f>'Glove box'!B15</f>
        <v>8.6199999999999992</v>
      </c>
      <c r="E9" s="16">
        <f>Freezers!B14</f>
        <v>1.18</v>
      </c>
      <c r="F9" s="16">
        <f>Ovens!B15</f>
        <v>10.421666666666667</v>
      </c>
      <c r="G9" s="16">
        <f>Centrifuge!B15</f>
        <v>7.0000000000000007E-2</v>
      </c>
      <c r="H9" s="16">
        <f>Scale!B15</f>
        <v>0.108</v>
      </c>
      <c r="I9" s="16">
        <f>Microscope!B15</f>
        <v>0</v>
      </c>
      <c r="J9" s="16">
        <f>Computers!B15</f>
        <v>6.37</v>
      </c>
      <c r="K9" s="16">
        <f>Lights!B15</f>
        <v>17.3736</v>
      </c>
      <c r="L9" s="16">
        <f>Other!B15</f>
        <v>0</v>
      </c>
      <c r="M9" s="2"/>
      <c r="N9" s="8"/>
      <c r="O9" s="5"/>
      <c r="P9" s="15"/>
      <c r="Q9" s="8"/>
      <c r="R9" s="8"/>
    </row>
    <row r="10" spans="1:18" x14ac:dyDescent="0.2">
      <c r="A10" s="17" t="s">
        <v>20</v>
      </c>
      <c r="B10" s="16">
        <f>24/24</f>
        <v>1</v>
      </c>
      <c r="C10" s="16">
        <f>10/24</f>
        <v>0.41666666666666669</v>
      </c>
      <c r="D10" s="16">
        <f t="shared" ref="D10:F10" si="0">24/24</f>
        <v>1</v>
      </c>
      <c r="E10" s="16">
        <f t="shared" si="0"/>
        <v>1</v>
      </c>
      <c r="F10" s="16">
        <f t="shared" si="0"/>
        <v>1</v>
      </c>
      <c r="G10" s="16">
        <f>1/24</f>
        <v>4.1666666666666664E-2</v>
      </c>
      <c r="H10" s="16">
        <f>24/24</f>
        <v>1</v>
      </c>
      <c r="I10" s="16">
        <v>0</v>
      </c>
      <c r="J10" s="16">
        <f>24/24</f>
        <v>1</v>
      </c>
      <c r="K10" s="16">
        <f>11/24</f>
        <v>0.45833333333333331</v>
      </c>
      <c r="L10" s="16">
        <v>0</v>
      </c>
      <c r="M10" s="2"/>
      <c r="N10" s="8"/>
      <c r="O10" s="5"/>
      <c r="P10" s="15"/>
      <c r="Q10" s="8"/>
      <c r="R10" s="8"/>
    </row>
    <row r="11" spans="1:18" x14ac:dyDescent="0.2">
      <c r="A11" s="11" t="s">
        <v>21</v>
      </c>
      <c r="B11" s="16">
        <f>B9*B10</f>
        <v>1132.3166666666668</v>
      </c>
      <c r="C11" s="16">
        <f t="shared" ref="C11:L11" si="1">C9*C10</f>
        <v>1.0750000000000002</v>
      </c>
      <c r="D11" s="16">
        <f t="shared" si="1"/>
        <v>8.6199999999999992</v>
      </c>
      <c r="E11" s="16">
        <f t="shared" si="1"/>
        <v>1.18</v>
      </c>
      <c r="F11" s="16">
        <f t="shared" si="1"/>
        <v>10.421666666666667</v>
      </c>
      <c r="G11" s="16">
        <f t="shared" si="1"/>
        <v>2.9166666666666668E-3</v>
      </c>
      <c r="H11" s="16">
        <f t="shared" si="1"/>
        <v>0.108</v>
      </c>
      <c r="I11" s="16">
        <f t="shared" si="1"/>
        <v>0</v>
      </c>
      <c r="J11" s="16">
        <f t="shared" si="1"/>
        <v>6.37</v>
      </c>
      <c r="K11" s="16">
        <f t="shared" si="1"/>
        <v>7.9628999999999994</v>
      </c>
      <c r="L11" s="16">
        <f t="shared" si="1"/>
        <v>0</v>
      </c>
      <c r="M11" s="2"/>
      <c r="N11" s="8"/>
      <c r="O11" s="5"/>
      <c r="P11" s="15"/>
      <c r="Q11" s="8"/>
      <c r="R11" s="8"/>
    </row>
    <row r="12" spans="1:18" x14ac:dyDescent="0.2">
      <c r="A12" s="10" t="s">
        <v>22</v>
      </c>
      <c r="B12" s="16">
        <f t="shared" ref="B12:L12" si="2">B9*365</f>
        <v>413295.58333333337</v>
      </c>
      <c r="C12" s="16">
        <f t="shared" si="2"/>
        <v>941.7</v>
      </c>
      <c r="D12" s="16">
        <f t="shared" si="2"/>
        <v>3146.2999999999997</v>
      </c>
      <c r="E12" s="16">
        <f t="shared" si="2"/>
        <v>430.7</v>
      </c>
      <c r="F12" s="16">
        <f t="shared" si="2"/>
        <v>3803.9083333333333</v>
      </c>
      <c r="G12" s="16">
        <f t="shared" si="2"/>
        <v>25.55</v>
      </c>
      <c r="H12" s="16">
        <f t="shared" si="2"/>
        <v>39.42</v>
      </c>
      <c r="I12" s="16">
        <f t="shared" si="2"/>
        <v>0</v>
      </c>
      <c r="J12" s="16">
        <f t="shared" si="2"/>
        <v>2325.0500000000002</v>
      </c>
      <c r="K12" s="16">
        <f t="shared" si="2"/>
        <v>6341.3639999999996</v>
      </c>
      <c r="L12" s="16">
        <f t="shared" si="2"/>
        <v>0</v>
      </c>
      <c r="M12" s="2"/>
      <c r="N12" s="8"/>
      <c r="O12" s="5"/>
      <c r="P12" s="15"/>
      <c r="Q12" s="8"/>
      <c r="R12" s="8"/>
    </row>
    <row r="13" spans="1:18" x14ac:dyDescent="0.2">
      <c r="A13" s="11" t="s">
        <v>23</v>
      </c>
      <c r="B13" s="16">
        <v>365</v>
      </c>
      <c r="C13" s="16">
        <v>300</v>
      </c>
      <c r="D13" s="16">
        <v>300</v>
      </c>
      <c r="E13" s="16">
        <v>365</v>
      </c>
      <c r="F13" s="16">
        <v>365</v>
      </c>
      <c r="G13" s="16">
        <v>300</v>
      </c>
      <c r="H13" s="16">
        <v>300</v>
      </c>
      <c r="I13" s="16">
        <v>0</v>
      </c>
      <c r="J13" s="16">
        <v>300</v>
      </c>
      <c r="K13" s="16">
        <v>300</v>
      </c>
      <c r="L13" s="16">
        <v>0</v>
      </c>
      <c r="M13" s="2"/>
      <c r="N13" s="8"/>
      <c r="O13" s="5"/>
      <c r="P13" s="15"/>
      <c r="Q13" s="8"/>
      <c r="R13" s="8"/>
    </row>
    <row r="14" spans="1:18" x14ac:dyDescent="0.2">
      <c r="A14" s="11" t="s">
        <v>24</v>
      </c>
      <c r="B14" s="16">
        <f>B11*B13</f>
        <v>413295.58333333337</v>
      </c>
      <c r="C14" s="16">
        <f t="shared" ref="C14:L14" si="3">C11*C13</f>
        <v>322.50000000000006</v>
      </c>
      <c r="D14" s="16">
        <f t="shared" si="3"/>
        <v>2585.9999999999995</v>
      </c>
      <c r="E14" s="16">
        <f t="shared" si="3"/>
        <v>430.7</v>
      </c>
      <c r="F14" s="16">
        <f t="shared" si="3"/>
        <v>3803.9083333333333</v>
      </c>
      <c r="G14" s="16">
        <f t="shared" si="3"/>
        <v>0.875</v>
      </c>
      <c r="H14" s="16">
        <f t="shared" si="3"/>
        <v>32.4</v>
      </c>
      <c r="I14" s="16">
        <f t="shared" si="3"/>
        <v>0</v>
      </c>
      <c r="J14" s="16">
        <f t="shared" si="3"/>
        <v>1911</v>
      </c>
      <c r="K14" s="16">
        <f t="shared" si="3"/>
        <v>2388.87</v>
      </c>
      <c r="L14" s="16">
        <f t="shared" si="3"/>
        <v>0</v>
      </c>
      <c r="M14" s="2"/>
      <c r="N14" s="8"/>
      <c r="O14" s="5"/>
      <c r="P14" s="15"/>
      <c r="Q14" s="8"/>
      <c r="R14" s="8"/>
    </row>
    <row r="15" spans="1:18" x14ac:dyDescent="0.2">
      <c r="A15" s="10" t="s">
        <v>25</v>
      </c>
      <c r="B15" s="6">
        <f t="shared" ref="B15:L15" si="4">B12*$B$2</f>
        <v>32485.032850000003</v>
      </c>
      <c r="C15" s="6">
        <f t="shared" si="4"/>
        <v>74.017620000000008</v>
      </c>
      <c r="D15" s="6">
        <f t="shared" si="4"/>
        <v>247.29917999999998</v>
      </c>
      <c r="E15" s="6">
        <f t="shared" si="4"/>
        <v>33.853020000000001</v>
      </c>
      <c r="F15" s="6">
        <f t="shared" si="4"/>
        <v>298.98719499999999</v>
      </c>
      <c r="G15" s="6">
        <f t="shared" si="4"/>
        <v>2.0082300000000002</v>
      </c>
      <c r="H15" s="6">
        <f t="shared" si="4"/>
        <v>3.0984120000000002</v>
      </c>
      <c r="I15" s="6">
        <f t="shared" si="4"/>
        <v>0</v>
      </c>
      <c r="J15" s="6">
        <f t="shared" si="4"/>
        <v>182.74893000000003</v>
      </c>
      <c r="K15" s="6">
        <f t="shared" si="4"/>
        <v>498.4312104</v>
      </c>
      <c r="L15" s="6">
        <f t="shared" si="4"/>
        <v>0</v>
      </c>
      <c r="M15" s="2"/>
      <c r="N15" s="2"/>
      <c r="O15" s="2"/>
      <c r="P15" s="2"/>
      <c r="Q15" s="2"/>
      <c r="R15" s="2"/>
    </row>
    <row r="16" spans="1:18" x14ac:dyDescent="0.2">
      <c r="A16" s="11" t="s">
        <v>26</v>
      </c>
      <c r="B16" s="6">
        <f t="shared" ref="B16:L16" si="5">B14*$B$2</f>
        <v>32485.032850000003</v>
      </c>
      <c r="C16" s="6">
        <f t="shared" si="5"/>
        <v>25.348500000000005</v>
      </c>
      <c r="D16" s="6">
        <f t="shared" si="5"/>
        <v>203.25959999999998</v>
      </c>
      <c r="E16" s="6">
        <f t="shared" si="5"/>
        <v>33.853020000000001</v>
      </c>
      <c r="F16" s="6">
        <f t="shared" si="5"/>
        <v>298.98719499999999</v>
      </c>
      <c r="G16" s="6">
        <f t="shared" si="5"/>
        <v>6.8775000000000003E-2</v>
      </c>
      <c r="H16" s="6">
        <f t="shared" si="5"/>
        <v>2.54664</v>
      </c>
      <c r="I16" s="6">
        <f t="shared" si="5"/>
        <v>0</v>
      </c>
      <c r="J16" s="6">
        <f t="shared" si="5"/>
        <v>150.2046</v>
      </c>
      <c r="K16" s="6">
        <f t="shared" si="5"/>
        <v>187.76518200000001</v>
      </c>
      <c r="L16" s="6">
        <f t="shared" si="5"/>
        <v>0</v>
      </c>
      <c r="M16" s="2"/>
      <c r="N16" s="2"/>
      <c r="O16" s="2"/>
      <c r="P16" s="2"/>
      <c r="Q16" s="2"/>
      <c r="R16" s="2"/>
    </row>
    <row r="17" spans="1:18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8"/>
      <c r="P18" s="37" t="s">
        <v>27</v>
      </c>
      <c r="Q18" s="35"/>
      <c r="R18" s="35"/>
    </row>
    <row r="19" spans="1:18" x14ac:dyDescent="0.2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"/>
      <c r="N19" s="2"/>
      <c r="O19" s="10" t="s">
        <v>28</v>
      </c>
      <c r="P19" s="18">
        <f t="shared" ref="P19:P20" si="6">SUM(B15:L15)</f>
        <v>33825.476647400006</v>
      </c>
      <c r="Q19" s="8"/>
      <c r="R19" s="8"/>
    </row>
    <row r="20" spans="1:18" x14ac:dyDescent="0.2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"/>
      <c r="N20" s="2"/>
      <c r="O20" s="19" t="s">
        <v>29</v>
      </c>
      <c r="P20" s="18">
        <f t="shared" si="6"/>
        <v>33387.066362000005</v>
      </c>
      <c r="Q20" s="8"/>
      <c r="R20" s="8"/>
    </row>
    <row r="21" spans="1:18" x14ac:dyDescent="0.2">
      <c r="A21" s="3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"/>
      <c r="N21" s="2"/>
      <c r="O21" s="5"/>
      <c r="P21" s="15"/>
      <c r="Q21" s="8"/>
      <c r="R21" s="8"/>
    </row>
    <row r="22" spans="1:18" x14ac:dyDescent="0.2">
      <c r="A22" s="3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"/>
      <c r="N22" s="2"/>
      <c r="O22" s="5"/>
      <c r="P22" s="15"/>
      <c r="Q22" s="8"/>
      <c r="R22" s="8"/>
    </row>
    <row r="23" spans="1:18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2"/>
      <c r="N23" s="2"/>
      <c r="O23" s="5"/>
      <c r="P23" s="15"/>
      <c r="Q23" s="8"/>
      <c r="R23" s="8"/>
    </row>
    <row r="24" spans="1:1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5"/>
      <c r="B25" s="6"/>
      <c r="C25" s="2"/>
      <c r="D25" s="2"/>
      <c r="E25" s="2"/>
      <c r="F25" s="2"/>
      <c r="G25" s="2"/>
      <c r="H25" s="2"/>
      <c r="I25" s="2"/>
      <c r="J25" s="20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5"/>
      <c r="B26" s="6"/>
      <c r="C26" s="2"/>
      <c r="D26" s="2"/>
      <c r="E26" s="2"/>
      <c r="F26" s="2"/>
      <c r="G26" s="2"/>
      <c r="H26" s="2"/>
      <c r="I26" s="2"/>
      <c r="J26" s="20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3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2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3"/>
      <c r="B33" s="16"/>
      <c r="C33" s="16"/>
      <c r="D33" s="16"/>
      <c r="E33" s="16"/>
      <c r="F33" s="16"/>
      <c r="G33" s="16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3"/>
      <c r="B34" s="16"/>
      <c r="C34" s="16"/>
      <c r="D34" s="16"/>
      <c r="E34" s="16"/>
      <c r="F34" s="16"/>
      <c r="G34" s="16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1"/>
      <c r="B35" s="6"/>
      <c r="C35" s="6"/>
      <c r="D35" s="6"/>
      <c r="E35" s="6"/>
      <c r="F35" s="6"/>
      <c r="G35" s="6"/>
      <c r="H35" s="6"/>
      <c r="I35" s="6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3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</sheetData>
  <mergeCells count="4">
    <mergeCell ref="A1:B1"/>
    <mergeCell ref="B5:J5"/>
    <mergeCell ref="P5:R5"/>
    <mergeCell ref="P18:R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14"/>
  <sheetViews>
    <sheetView workbookViewId="0"/>
  </sheetViews>
  <sheetFormatPr defaultColWidth="14.42578125" defaultRowHeight="15.75" customHeight="1" x14ac:dyDescent="0.15"/>
  <cols>
    <col min="1" max="1" width="23.05859375" customWidth="1"/>
    <col min="2" max="2" width="19.6875" customWidth="1"/>
    <col min="3" max="3" width="20.49609375" customWidth="1"/>
    <col min="4" max="4" width="29.66796875" customWidth="1"/>
    <col min="5" max="5" width="32.36328125" customWidth="1"/>
    <col min="6" max="6" width="42.8828125" customWidth="1"/>
    <col min="7" max="7" width="27.10546875" customWidth="1"/>
    <col min="8" max="8" width="28.9921875" customWidth="1"/>
    <col min="9" max="9" width="28.5859375" customWidth="1"/>
    <col min="10" max="10" width="24.2734375" customWidth="1"/>
    <col min="11" max="11" width="20.49609375" customWidth="1"/>
    <col min="12" max="12" width="21.7109375" customWidth="1"/>
  </cols>
  <sheetData>
    <row r="1" spans="1:23" ht="15.75" customHeight="1" x14ac:dyDescent="0.15">
      <c r="A1" s="22" t="s">
        <v>30</v>
      </c>
      <c r="B1" s="22" t="s">
        <v>31</v>
      </c>
      <c r="C1" s="22" t="s">
        <v>32</v>
      </c>
      <c r="D1" s="22" t="s">
        <v>33</v>
      </c>
      <c r="E1" s="22" t="s">
        <v>34</v>
      </c>
      <c r="F1" s="22" t="s">
        <v>35</v>
      </c>
      <c r="G1" s="23" t="s">
        <v>36</v>
      </c>
      <c r="H1" s="23" t="s">
        <v>37</v>
      </c>
      <c r="I1" s="22" t="s">
        <v>38</v>
      </c>
      <c r="J1" s="22" t="s">
        <v>39</v>
      </c>
      <c r="K1" s="22" t="s">
        <v>40</v>
      </c>
      <c r="L1" s="22" t="s">
        <v>41</v>
      </c>
      <c r="M1" s="24"/>
      <c r="N1" s="24"/>
      <c r="O1" s="24"/>
      <c r="P1" s="24"/>
      <c r="Q1" s="24"/>
      <c r="R1" s="24"/>
      <c r="S1" s="24"/>
      <c r="T1" s="24"/>
      <c r="U1" s="24" t="s">
        <v>42</v>
      </c>
      <c r="V1" s="24"/>
      <c r="W1" s="24"/>
    </row>
    <row r="2" spans="1:23" ht="46.5" x14ac:dyDescent="0.15">
      <c r="E2" s="25">
        <v>85</v>
      </c>
      <c r="F2" s="25" t="s">
        <v>43</v>
      </c>
      <c r="G2" s="25">
        <v>13</v>
      </c>
      <c r="H2" s="26">
        <f t="shared" ref="H2:H6" si="0">E2*G2</f>
        <v>1105</v>
      </c>
      <c r="I2" s="25" t="s">
        <v>8</v>
      </c>
      <c r="J2" s="27" t="s">
        <v>44</v>
      </c>
      <c r="L2" s="27" t="s">
        <v>45</v>
      </c>
    </row>
    <row r="3" spans="1:23" ht="12.75" x14ac:dyDescent="0.15">
      <c r="A3" s="28">
        <v>44307</v>
      </c>
      <c r="B3" s="25">
        <v>1.5</v>
      </c>
      <c r="C3" s="25">
        <f>1.5/24</f>
        <v>6.25E-2</v>
      </c>
      <c r="D3" s="25">
        <v>0.76</v>
      </c>
      <c r="E3" s="26">
        <f t="shared" ref="E3:E5" si="1">D3/C3</f>
        <v>12.16</v>
      </c>
      <c r="F3" s="25" t="s">
        <v>43</v>
      </c>
      <c r="G3" s="25">
        <v>1</v>
      </c>
      <c r="H3" s="26">
        <f t="shared" si="0"/>
        <v>12.16</v>
      </c>
      <c r="I3" s="25" t="s">
        <v>46</v>
      </c>
      <c r="J3" s="25" t="s">
        <v>47</v>
      </c>
      <c r="K3" s="25">
        <v>2006</v>
      </c>
    </row>
    <row r="4" spans="1:23" ht="12.75" x14ac:dyDescent="0.15">
      <c r="A4" s="25" t="s">
        <v>48</v>
      </c>
      <c r="B4" s="26">
        <f t="shared" ref="B4:B5" si="2">C4*24</f>
        <v>72</v>
      </c>
      <c r="C4" s="25">
        <v>3</v>
      </c>
      <c r="D4" s="25">
        <v>15.39</v>
      </c>
      <c r="E4" s="26">
        <f t="shared" si="1"/>
        <v>5.13</v>
      </c>
      <c r="F4" s="25" t="s">
        <v>43</v>
      </c>
      <c r="G4" s="25">
        <v>1</v>
      </c>
      <c r="H4" s="26">
        <f t="shared" si="0"/>
        <v>5.13</v>
      </c>
      <c r="I4" s="25" t="s">
        <v>49</v>
      </c>
      <c r="J4" s="25" t="s">
        <v>50</v>
      </c>
    </row>
    <row r="5" spans="1:23" ht="12.75" x14ac:dyDescent="0.15">
      <c r="A5" s="25" t="s">
        <v>48</v>
      </c>
      <c r="B5" s="26">
        <f t="shared" si="2"/>
        <v>72</v>
      </c>
      <c r="C5" s="25">
        <v>3</v>
      </c>
      <c r="D5" s="25">
        <v>30.08</v>
      </c>
      <c r="E5" s="26">
        <f t="shared" si="1"/>
        <v>10.026666666666666</v>
      </c>
      <c r="F5" s="25" t="s">
        <v>43</v>
      </c>
      <c r="G5" s="25">
        <v>1</v>
      </c>
      <c r="H5" s="26">
        <f t="shared" si="0"/>
        <v>10.026666666666666</v>
      </c>
      <c r="I5" s="25" t="s">
        <v>46</v>
      </c>
      <c r="J5" s="25" t="s">
        <v>51</v>
      </c>
      <c r="L5" s="25" t="s">
        <v>52</v>
      </c>
    </row>
    <row r="6" spans="1:23" ht="12.75" x14ac:dyDescent="0.15">
      <c r="G6" s="25">
        <v>1</v>
      </c>
      <c r="H6" s="26">
        <f t="shared" si="0"/>
        <v>0</v>
      </c>
      <c r="I6" s="25" t="s">
        <v>46</v>
      </c>
      <c r="J6" s="25" t="s">
        <v>53</v>
      </c>
    </row>
    <row r="14" spans="1:23" ht="12.75" x14ac:dyDescent="0.15">
      <c r="A14" s="29" t="s">
        <v>54</v>
      </c>
      <c r="B14" s="26">
        <f>SUM(H2:H6)</f>
        <v>1132.3166666666668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1000"/>
  <sheetViews>
    <sheetView workbookViewId="0"/>
  </sheetViews>
  <sheetFormatPr defaultColWidth="14.42578125" defaultRowHeight="15.75" customHeight="1" x14ac:dyDescent="0.15"/>
  <cols>
    <col min="1" max="1" width="23.05859375" customWidth="1"/>
    <col min="2" max="2" width="24.67578125" customWidth="1"/>
    <col min="3" max="3" width="25.62109375" customWidth="1"/>
    <col min="4" max="4" width="31.28515625" customWidth="1"/>
    <col min="5" max="5" width="33.0390625" customWidth="1"/>
    <col min="6" max="6" width="38.02734375" customWidth="1"/>
    <col min="7" max="7" width="21.44140625" customWidth="1"/>
    <col min="8" max="8" width="24.9453125" customWidth="1"/>
    <col min="9" max="9" width="26.29296875" customWidth="1"/>
    <col min="10" max="10" width="22.25" customWidth="1"/>
  </cols>
  <sheetData>
    <row r="1" spans="1:23" ht="15.75" customHeight="1" x14ac:dyDescent="0.15">
      <c r="A1" s="22" t="s">
        <v>30</v>
      </c>
      <c r="B1" s="22" t="s">
        <v>31</v>
      </c>
      <c r="C1" s="22" t="s">
        <v>32</v>
      </c>
      <c r="D1" s="22" t="s">
        <v>33</v>
      </c>
      <c r="E1" s="22" t="s">
        <v>34</v>
      </c>
      <c r="F1" s="22" t="s">
        <v>35</v>
      </c>
      <c r="G1" s="23" t="s">
        <v>55</v>
      </c>
      <c r="H1" s="30" t="s">
        <v>56</v>
      </c>
      <c r="I1" s="22" t="s">
        <v>38</v>
      </c>
      <c r="J1" s="22" t="s">
        <v>39</v>
      </c>
      <c r="K1" s="22" t="s">
        <v>40</v>
      </c>
      <c r="L1" s="22" t="s">
        <v>41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93" x14ac:dyDescent="0.15">
      <c r="A2" s="25" t="s">
        <v>57</v>
      </c>
      <c r="B2" s="25">
        <f>C2*24</f>
        <v>24</v>
      </c>
      <c r="C2" s="25">
        <v>1</v>
      </c>
      <c r="D2" s="25">
        <v>0.43</v>
      </c>
      <c r="E2" s="26">
        <f>D2/C2</f>
        <v>0.43</v>
      </c>
      <c r="F2" s="25">
        <v>2</v>
      </c>
      <c r="G2" s="25">
        <v>6</v>
      </c>
      <c r="H2" s="31">
        <f>E2*G2</f>
        <v>2.58</v>
      </c>
      <c r="I2" s="25" t="s">
        <v>58</v>
      </c>
      <c r="J2" s="27" t="s">
        <v>59</v>
      </c>
      <c r="L2" s="27" t="s">
        <v>60</v>
      </c>
    </row>
    <row r="3" spans="1:23" ht="12.75" x14ac:dyDescent="0.15">
      <c r="H3" s="31"/>
      <c r="J3" s="27"/>
    </row>
    <row r="4" spans="1:23" ht="12.75" x14ac:dyDescent="0.15">
      <c r="H4" s="31"/>
    </row>
    <row r="5" spans="1:23" ht="12.75" x14ac:dyDescent="0.15">
      <c r="H5" s="31"/>
    </row>
    <row r="6" spans="1:23" ht="12.75" x14ac:dyDescent="0.15">
      <c r="H6" s="31"/>
    </row>
    <row r="7" spans="1:23" ht="12.75" x14ac:dyDescent="0.15">
      <c r="H7" s="31"/>
    </row>
    <row r="8" spans="1:23" ht="12.75" x14ac:dyDescent="0.15">
      <c r="H8" s="31"/>
    </row>
    <row r="9" spans="1:23" ht="12.75" x14ac:dyDescent="0.15">
      <c r="H9" s="31"/>
    </row>
    <row r="10" spans="1:23" ht="12.75" x14ac:dyDescent="0.15">
      <c r="H10" s="31"/>
    </row>
    <row r="11" spans="1:23" ht="12.75" x14ac:dyDescent="0.15">
      <c r="H11" s="31"/>
    </row>
    <row r="12" spans="1:23" ht="12.75" x14ac:dyDescent="0.15">
      <c r="H12" s="31"/>
    </row>
    <row r="13" spans="1:23" ht="12.75" x14ac:dyDescent="0.15">
      <c r="H13" s="31"/>
    </row>
    <row r="14" spans="1:23" ht="12.75" x14ac:dyDescent="0.15">
      <c r="H14" s="31"/>
    </row>
    <row r="15" spans="1:23" ht="12.75" x14ac:dyDescent="0.15">
      <c r="A15" s="25" t="s">
        <v>61</v>
      </c>
      <c r="B15" s="26">
        <f>SUM(H2:H3)</f>
        <v>2.58</v>
      </c>
      <c r="H15" s="31"/>
    </row>
    <row r="16" spans="1:23" ht="12.75" x14ac:dyDescent="0.15">
      <c r="H16" s="31"/>
    </row>
    <row r="17" spans="8:8" ht="12.75" x14ac:dyDescent="0.15">
      <c r="H17" s="31"/>
    </row>
    <row r="18" spans="8:8" ht="12.75" x14ac:dyDescent="0.15">
      <c r="H18" s="31"/>
    </row>
    <row r="19" spans="8:8" ht="12.75" x14ac:dyDescent="0.15">
      <c r="H19" s="31"/>
    </row>
    <row r="20" spans="8:8" ht="12.75" x14ac:dyDescent="0.15">
      <c r="H20" s="31"/>
    </row>
    <row r="21" spans="8:8" ht="12.75" x14ac:dyDescent="0.15">
      <c r="H21" s="31"/>
    </row>
    <row r="22" spans="8:8" ht="12.75" x14ac:dyDescent="0.15">
      <c r="H22" s="31"/>
    </row>
    <row r="23" spans="8:8" ht="12.75" x14ac:dyDescent="0.15">
      <c r="H23" s="31"/>
    </row>
    <row r="24" spans="8:8" ht="12.75" x14ac:dyDescent="0.15">
      <c r="H24" s="31"/>
    </row>
    <row r="25" spans="8:8" ht="12.75" x14ac:dyDescent="0.15">
      <c r="H25" s="31"/>
    </row>
    <row r="26" spans="8:8" ht="12.75" x14ac:dyDescent="0.15">
      <c r="H26" s="31"/>
    </row>
    <row r="27" spans="8:8" ht="12.75" x14ac:dyDescent="0.15">
      <c r="H27" s="31"/>
    </row>
    <row r="28" spans="8:8" ht="12.75" x14ac:dyDescent="0.15">
      <c r="H28" s="31"/>
    </row>
    <row r="29" spans="8:8" ht="12.75" x14ac:dyDescent="0.15">
      <c r="H29" s="31"/>
    </row>
    <row r="30" spans="8:8" ht="12.75" x14ac:dyDescent="0.15">
      <c r="H30" s="31"/>
    </row>
    <row r="31" spans="8:8" ht="12.75" x14ac:dyDescent="0.15">
      <c r="H31" s="31"/>
    </row>
    <row r="32" spans="8:8" ht="12.75" x14ac:dyDescent="0.15">
      <c r="H32" s="31"/>
    </row>
    <row r="33" spans="8:8" ht="12.75" x14ac:dyDescent="0.15">
      <c r="H33" s="31"/>
    </row>
    <row r="34" spans="8:8" ht="12.75" x14ac:dyDescent="0.15">
      <c r="H34" s="31"/>
    </row>
    <row r="35" spans="8:8" ht="12.75" x14ac:dyDescent="0.15">
      <c r="H35" s="31"/>
    </row>
    <row r="36" spans="8:8" ht="12.75" x14ac:dyDescent="0.15">
      <c r="H36" s="31"/>
    </row>
    <row r="37" spans="8:8" ht="12.75" x14ac:dyDescent="0.15">
      <c r="H37" s="31"/>
    </row>
    <row r="38" spans="8:8" ht="12.75" x14ac:dyDescent="0.15">
      <c r="H38" s="31"/>
    </row>
    <row r="39" spans="8:8" ht="12.75" x14ac:dyDescent="0.15">
      <c r="H39" s="31"/>
    </row>
    <row r="40" spans="8:8" ht="12.75" x14ac:dyDescent="0.15">
      <c r="H40" s="31"/>
    </row>
    <row r="41" spans="8:8" ht="12.75" x14ac:dyDescent="0.15">
      <c r="H41" s="31"/>
    </row>
    <row r="42" spans="8:8" ht="12.75" x14ac:dyDescent="0.15">
      <c r="H42" s="31"/>
    </row>
    <row r="43" spans="8:8" ht="12.75" x14ac:dyDescent="0.15">
      <c r="H43" s="31"/>
    </row>
    <row r="44" spans="8:8" ht="12.75" x14ac:dyDescent="0.15">
      <c r="H44" s="31"/>
    </row>
    <row r="45" spans="8:8" ht="12.75" x14ac:dyDescent="0.15">
      <c r="H45" s="31"/>
    </row>
    <row r="46" spans="8:8" ht="12.75" x14ac:dyDescent="0.15">
      <c r="H46" s="31"/>
    </row>
    <row r="47" spans="8:8" ht="12.75" x14ac:dyDescent="0.15">
      <c r="H47" s="31"/>
    </row>
    <row r="48" spans="8:8" ht="12.75" x14ac:dyDescent="0.15">
      <c r="H48" s="31"/>
    </row>
    <row r="49" spans="8:8" ht="12.75" x14ac:dyDescent="0.15">
      <c r="H49" s="31"/>
    </row>
    <row r="50" spans="8:8" ht="12.75" x14ac:dyDescent="0.15">
      <c r="H50" s="31"/>
    </row>
    <row r="51" spans="8:8" ht="12.75" x14ac:dyDescent="0.15">
      <c r="H51" s="31"/>
    </row>
    <row r="52" spans="8:8" ht="12.75" x14ac:dyDescent="0.15">
      <c r="H52" s="31"/>
    </row>
    <row r="53" spans="8:8" ht="12.75" x14ac:dyDescent="0.15">
      <c r="H53" s="31"/>
    </row>
    <row r="54" spans="8:8" ht="12.75" x14ac:dyDescent="0.15">
      <c r="H54" s="31"/>
    </row>
    <row r="55" spans="8:8" ht="12.75" x14ac:dyDescent="0.15">
      <c r="H55" s="31"/>
    </row>
    <row r="56" spans="8:8" ht="12.75" x14ac:dyDescent="0.15">
      <c r="H56" s="31"/>
    </row>
    <row r="57" spans="8:8" ht="12.75" x14ac:dyDescent="0.15">
      <c r="H57" s="31"/>
    </row>
    <row r="58" spans="8:8" ht="12.75" x14ac:dyDescent="0.15">
      <c r="H58" s="31"/>
    </row>
    <row r="59" spans="8:8" ht="12.75" x14ac:dyDescent="0.15">
      <c r="H59" s="31"/>
    </row>
    <row r="60" spans="8:8" ht="12.75" x14ac:dyDescent="0.15">
      <c r="H60" s="31"/>
    </row>
    <row r="61" spans="8:8" ht="12.75" x14ac:dyDescent="0.15">
      <c r="H61" s="31"/>
    </row>
    <row r="62" spans="8:8" ht="12.75" x14ac:dyDescent="0.15">
      <c r="H62" s="31"/>
    </row>
    <row r="63" spans="8:8" ht="12.75" x14ac:dyDescent="0.15">
      <c r="H63" s="31"/>
    </row>
    <row r="64" spans="8:8" ht="12.75" x14ac:dyDescent="0.15">
      <c r="H64" s="31"/>
    </row>
    <row r="65" spans="8:8" ht="12.75" x14ac:dyDescent="0.15">
      <c r="H65" s="31"/>
    </row>
    <row r="66" spans="8:8" ht="12.75" x14ac:dyDescent="0.15">
      <c r="H66" s="31"/>
    </row>
    <row r="67" spans="8:8" ht="12.75" x14ac:dyDescent="0.15">
      <c r="H67" s="31"/>
    </row>
    <row r="68" spans="8:8" ht="12.75" x14ac:dyDescent="0.15">
      <c r="H68" s="31"/>
    </row>
    <row r="69" spans="8:8" ht="12.75" x14ac:dyDescent="0.15">
      <c r="H69" s="31"/>
    </row>
    <row r="70" spans="8:8" ht="12.75" x14ac:dyDescent="0.15">
      <c r="H70" s="31"/>
    </row>
    <row r="71" spans="8:8" ht="12.75" x14ac:dyDescent="0.15">
      <c r="H71" s="31"/>
    </row>
    <row r="72" spans="8:8" ht="12.75" x14ac:dyDescent="0.15">
      <c r="H72" s="31"/>
    </row>
    <row r="73" spans="8:8" ht="12.75" x14ac:dyDescent="0.15">
      <c r="H73" s="31"/>
    </row>
    <row r="74" spans="8:8" ht="12.75" x14ac:dyDescent="0.15">
      <c r="H74" s="31"/>
    </row>
    <row r="75" spans="8:8" ht="12.75" x14ac:dyDescent="0.15">
      <c r="H75" s="31"/>
    </row>
    <row r="76" spans="8:8" ht="12.75" x14ac:dyDescent="0.15">
      <c r="H76" s="31"/>
    </row>
    <row r="77" spans="8:8" ht="12.75" x14ac:dyDescent="0.15">
      <c r="H77" s="31"/>
    </row>
    <row r="78" spans="8:8" ht="12.75" x14ac:dyDescent="0.15">
      <c r="H78" s="31"/>
    </row>
    <row r="79" spans="8:8" ht="12.75" x14ac:dyDescent="0.15">
      <c r="H79" s="31"/>
    </row>
    <row r="80" spans="8:8" ht="12.75" x14ac:dyDescent="0.15">
      <c r="H80" s="31"/>
    </row>
    <row r="81" spans="8:8" ht="12.75" x14ac:dyDescent="0.15">
      <c r="H81" s="31"/>
    </row>
    <row r="82" spans="8:8" ht="12.75" x14ac:dyDescent="0.15">
      <c r="H82" s="31"/>
    </row>
    <row r="83" spans="8:8" ht="12.75" x14ac:dyDescent="0.15">
      <c r="H83" s="31"/>
    </row>
    <row r="84" spans="8:8" ht="12.75" x14ac:dyDescent="0.15">
      <c r="H84" s="31"/>
    </row>
    <row r="85" spans="8:8" ht="12.75" x14ac:dyDescent="0.15">
      <c r="H85" s="31"/>
    </row>
    <row r="86" spans="8:8" ht="12.75" x14ac:dyDescent="0.15">
      <c r="H86" s="31"/>
    </row>
    <row r="87" spans="8:8" ht="12.75" x14ac:dyDescent="0.15">
      <c r="H87" s="31"/>
    </row>
    <row r="88" spans="8:8" ht="12.75" x14ac:dyDescent="0.15">
      <c r="H88" s="31"/>
    </row>
    <row r="89" spans="8:8" ht="12.75" x14ac:dyDescent="0.15">
      <c r="H89" s="31"/>
    </row>
    <row r="90" spans="8:8" ht="12.75" x14ac:dyDescent="0.15">
      <c r="H90" s="31"/>
    </row>
    <row r="91" spans="8:8" ht="12.75" x14ac:dyDescent="0.15">
      <c r="H91" s="31"/>
    </row>
    <row r="92" spans="8:8" ht="12.75" x14ac:dyDescent="0.15">
      <c r="H92" s="31"/>
    </row>
    <row r="93" spans="8:8" ht="12.75" x14ac:dyDescent="0.15">
      <c r="H93" s="31"/>
    </row>
    <row r="94" spans="8:8" ht="12.75" x14ac:dyDescent="0.15">
      <c r="H94" s="31"/>
    </row>
    <row r="95" spans="8:8" ht="12.75" x14ac:dyDescent="0.15">
      <c r="H95" s="31"/>
    </row>
    <row r="96" spans="8:8" ht="12.75" x14ac:dyDescent="0.15">
      <c r="H96" s="31"/>
    </row>
    <row r="97" spans="8:8" ht="12.75" x14ac:dyDescent="0.15">
      <c r="H97" s="31"/>
    </row>
    <row r="98" spans="8:8" ht="12.75" x14ac:dyDescent="0.15">
      <c r="H98" s="31"/>
    </row>
    <row r="99" spans="8:8" ht="12.75" x14ac:dyDescent="0.15">
      <c r="H99" s="31"/>
    </row>
    <row r="100" spans="8:8" ht="12.75" x14ac:dyDescent="0.15">
      <c r="H100" s="31"/>
    </row>
    <row r="101" spans="8:8" ht="12.75" x14ac:dyDescent="0.15">
      <c r="H101" s="31"/>
    </row>
    <row r="102" spans="8:8" ht="12.75" x14ac:dyDescent="0.15">
      <c r="H102" s="31"/>
    </row>
    <row r="103" spans="8:8" ht="12.75" x14ac:dyDescent="0.15">
      <c r="H103" s="31"/>
    </row>
    <row r="104" spans="8:8" ht="12.75" x14ac:dyDescent="0.15">
      <c r="H104" s="31"/>
    </row>
    <row r="105" spans="8:8" ht="12.75" x14ac:dyDescent="0.15">
      <c r="H105" s="31"/>
    </row>
    <row r="106" spans="8:8" ht="12.75" x14ac:dyDescent="0.15">
      <c r="H106" s="31"/>
    </row>
    <row r="107" spans="8:8" ht="12.75" x14ac:dyDescent="0.15">
      <c r="H107" s="31"/>
    </row>
    <row r="108" spans="8:8" ht="12.75" x14ac:dyDescent="0.15">
      <c r="H108" s="31"/>
    </row>
    <row r="109" spans="8:8" ht="12.75" x14ac:dyDescent="0.15">
      <c r="H109" s="31"/>
    </row>
    <row r="110" spans="8:8" ht="12.75" x14ac:dyDescent="0.15">
      <c r="H110" s="31"/>
    </row>
    <row r="111" spans="8:8" ht="12.75" x14ac:dyDescent="0.15">
      <c r="H111" s="31"/>
    </row>
    <row r="112" spans="8:8" ht="12.75" x14ac:dyDescent="0.15">
      <c r="H112" s="31"/>
    </row>
    <row r="113" spans="8:8" ht="12.75" x14ac:dyDescent="0.15">
      <c r="H113" s="31"/>
    </row>
    <row r="114" spans="8:8" ht="12.75" x14ac:dyDescent="0.15">
      <c r="H114" s="31"/>
    </row>
    <row r="115" spans="8:8" ht="12.75" x14ac:dyDescent="0.15">
      <c r="H115" s="31"/>
    </row>
    <row r="116" spans="8:8" ht="12.75" x14ac:dyDescent="0.15">
      <c r="H116" s="31"/>
    </row>
    <row r="117" spans="8:8" ht="12.75" x14ac:dyDescent="0.15">
      <c r="H117" s="31"/>
    </row>
    <row r="118" spans="8:8" ht="12.75" x14ac:dyDescent="0.15">
      <c r="H118" s="31"/>
    </row>
    <row r="119" spans="8:8" ht="12.75" x14ac:dyDescent="0.15">
      <c r="H119" s="31"/>
    </row>
    <row r="120" spans="8:8" ht="12.75" x14ac:dyDescent="0.15">
      <c r="H120" s="31"/>
    </row>
    <row r="121" spans="8:8" ht="12.75" x14ac:dyDescent="0.15">
      <c r="H121" s="31"/>
    </row>
    <row r="122" spans="8:8" ht="12.75" x14ac:dyDescent="0.15">
      <c r="H122" s="31"/>
    </row>
    <row r="123" spans="8:8" ht="12.75" x14ac:dyDescent="0.15">
      <c r="H123" s="31"/>
    </row>
    <row r="124" spans="8:8" ht="12.75" x14ac:dyDescent="0.15">
      <c r="H124" s="31"/>
    </row>
    <row r="125" spans="8:8" ht="12.75" x14ac:dyDescent="0.15">
      <c r="H125" s="31"/>
    </row>
    <row r="126" spans="8:8" ht="12.75" x14ac:dyDescent="0.15">
      <c r="H126" s="31"/>
    </row>
    <row r="127" spans="8:8" ht="12.75" x14ac:dyDescent="0.15">
      <c r="H127" s="31"/>
    </row>
    <row r="128" spans="8:8" ht="12.75" x14ac:dyDescent="0.15">
      <c r="H128" s="31"/>
    </row>
    <row r="129" spans="8:8" ht="12.75" x14ac:dyDescent="0.15">
      <c r="H129" s="31"/>
    </row>
    <row r="130" spans="8:8" ht="12.75" x14ac:dyDescent="0.15">
      <c r="H130" s="31"/>
    </row>
    <row r="131" spans="8:8" ht="12.75" x14ac:dyDescent="0.15">
      <c r="H131" s="31"/>
    </row>
    <row r="132" spans="8:8" ht="12.75" x14ac:dyDescent="0.15">
      <c r="H132" s="31"/>
    </row>
    <row r="133" spans="8:8" ht="12.75" x14ac:dyDescent="0.15">
      <c r="H133" s="31"/>
    </row>
    <row r="134" spans="8:8" ht="12.75" x14ac:dyDescent="0.15">
      <c r="H134" s="31"/>
    </row>
    <row r="135" spans="8:8" ht="12.75" x14ac:dyDescent="0.15">
      <c r="H135" s="31"/>
    </row>
    <row r="136" spans="8:8" ht="12.75" x14ac:dyDescent="0.15">
      <c r="H136" s="31"/>
    </row>
    <row r="137" spans="8:8" ht="12.75" x14ac:dyDescent="0.15">
      <c r="H137" s="31"/>
    </row>
    <row r="138" spans="8:8" ht="12.75" x14ac:dyDescent="0.15">
      <c r="H138" s="31"/>
    </row>
    <row r="139" spans="8:8" ht="12.75" x14ac:dyDescent="0.15">
      <c r="H139" s="31"/>
    </row>
    <row r="140" spans="8:8" ht="12.75" x14ac:dyDescent="0.15">
      <c r="H140" s="31"/>
    </row>
    <row r="141" spans="8:8" ht="12.75" x14ac:dyDescent="0.15">
      <c r="H141" s="31"/>
    </row>
    <row r="142" spans="8:8" ht="12.75" x14ac:dyDescent="0.15">
      <c r="H142" s="31"/>
    </row>
    <row r="143" spans="8:8" ht="12.75" x14ac:dyDescent="0.15">
      <c r="H143" s="31"/>
    </row>
    <row r="144" spans="8:8" ht="12.75" x14ac:dyDescent="0.15">
      <c r="H144" s="31"/>
    </row>
    <row r="145" spans="8:8" ht="12.75" x14ac:dyDescent="0.15">
      <c r="H145" s="31"/>
    </row>
    <row r="146" spans="8:8" ht="12.75" x14ac:dyDescent="0.15">
      <c r="H146" s="31"/>
    </row>
    <row r="147" spans="8:8" ht="12.75" x14ac:dyDescent="0.15">
      <c r="H147" s="31"/>
    </row>
    <row r="148" spans="8:8" ht="12.75" x14ac:dyDescent="0.15">
      <c r="H148" s="31"/>
    </row>
    <row r="149" spans="8:8" ht="12.75" x14ac:dyDescent="0.15">
      <c r="H149" s="31"/>
    </row>
    <row r="150" spans="8:8" ht="12.75" x14ac:dyDescent="0.15">
      <c r="H150" s="31"/>
    </row>
    <row r="151" spans="8:8" ht="12.75" x14ac:dyDescent="0.15">
      <c r="H151" s="31"/>
    </row>
    <row r="152" spans="8:8" ht="12.75" x14ac:dyDescent="0.15">
      <c r="H152" s="31"/>
    </row>
    <row r="153" spans="8:8" ht="12.75" x14ac:dyDescent="0.15">
      <c r="H153" s="31"/>
    </row>
    <row r="154" spans="8:8" ht="12.75" x14ac:dyDescent="0.15">
      <c r="H154" s="31"/>
    </row>
    <row r="155" spans="8:8" ht="12.75" x14ac:dyDescent="0.15">
      <c r="H155" s="31"/>
    </row>
    <row r="156" spans="8:8" ht="12.75" x14ac:dyDescent="0.15">
      <c r="H156" s="31"/>
    </row>
    <row r="157" spans="8:8" ht="12.75" x14ac:dyDescent="0.15">
      <c r="H157" s="31"/>
    </row>
    <row r="158" spans="8:8" ht="12.75" x14ac:dyDescent="0.15">
      <c r="H158" s="31"/>
    </row>
    <row r="159" spans="8:8" ht="12.75" x14ac:dyDescent="0.15">
      <c r="H159" s="31"/>
    </row>
    <row r="160" spans="8:8" ht="12.75" x14ac:dyDescent="0.15">
      <c r="H160" s="31"/>
    </row>
    <row r="161" spans="8:8" ht="12.75" x14ac:dyDescent="0.15">
      <c r="H161" s="31"/>
    </row>
    <row r="162" spans="8:8" ht="12.75" x14ac:dyDescent="0.15">
      <c r="H162" s="31"/>
    </row>
    <row r="163" spans="8:8" ht="12.75" x14ac:dyDescent="0.15">
      <c r="H163" s="31"/>
    </row>
    <row r="164" spans="8:8" ht="12.75" x14ac:dyDescent="0.15">
      <c r="H164" s="31"/>
    </row>
    <row r="165" spans="8:8" ht="12.75" x14ac:dyDescent="0.15">
      <c r="H165" s="31"/>
    </row>
    <row r="166" spans="8:8" ht="12.75" x14ac:dyDescent="0.15">
      <c r="H166" s="31"/>
    </row>
    <row r="167" spans="8:8" ht="12.75" x14ac:dyDescent="0.15">
      <c r="H167" s="31"/>
    </row>
    <row r="168" spans="8:8" ht="12.75" x14ac:dyDescent="0.15">
      <c r="H168" s="31"/>
    </row>
    <row r="169" spans="8:8" ht="12.75" x14ac:dyDescent="0.15">
      <c r="H169" s="31"/>
    </row>
    <row r="170" spans="8:8" ht="12.75" x14ac:dyDescent="0.15">
      <c r="H170" s="31"/>
    </row>
    <row r="171" spans="8:8" ht="12.75" x14ac:dyDescent="0.15">
      <c r="H171" s="31"/>
    </row>
    <row r="172" spans="8:8" ht="12.75" x14ac:dyDescent="0.15">
      <c r="H172" s="31"/>
    </row>
    <row r="173" spans="8:8" ht="12.75" x14ac:dyDescent="0.15">
      <c r="H173" s="31"/>
    </row>
    <row r="174" spans="8:8" ht="12.75" x14ac:dyDescent="0.15">
      <c r="H174" s="31"/>
    </row>
    <row r="175" spans="8:8" ht="12.75" x14ac:dyDescent="0.15">
      <c r="H175" s="31"/>
    </row>
    <row r="176" spans="8:8" ht="12.75" x14ac:dyDescent="0.15">
      <c r="H176" s="31"/>
    </row>
    <row r="177" spans="8:8" ht="12.75" x14ac:dyDescent="0.15">
      <c r="H177" s="31"/>
    </row>
    <row r="178" spans="8:8" ht="12.75" x14ac:dyDescent="0.15">
      <c r="H178" s="31"/>
    </row>
    <row r="179" spans="8:8" ht="12.75" x14ac:dyDescent="0.15">
      <c r="H179" s="31"/>
    </row>
    <row r="180" spans="8:8" ht="12.75" x14ac:dyDescent="0.15">
      <c r="H180" s="31"/>
    </row>
    <row r="181" spans="8:8" ht="12.75" x14ac:dyDescent="0.15">
      <c r="H181" s="31"/>
    </row>
    <row r="182" spans="8:8" ht="12.75" x14ac:dyDescent="0.15">
      <c r="H182" s="31"/>
    </row>
    <row r="183" spans="8:8" ht="12.75" x14ac:dyDescent="0.15">
      <c r="H183" s="31"/>
    </row>
    <row r="184" spans="8:8" ht="12.75" x14ac:dyDescent="0.15">
      <c r="H184" s="31"/>
    </row>
    <row r="185" spans="8:8" ht="12.75" x14ac:dyDescent="0.15">
      <c r="H185" s="31"/>
    </row>
    <row r="186" spans="8:8" ht="12.75" x14ac:dyDescent="0.15">
      <c r="H186" s="31"/>
    </row>
    <row r="187" spans="8:8" ht="12.75" x14ac:dyDescent="0.15">
      <c r="H187" s="31"/>
    </row>
    <row r="188" spans="8:8" ht="12.75" x14ac:dyDescent="0.15">
      <c r="H188" s="31"/>
    </row>
    <row r="189" spans="8:8" ht="12.75" x14ac:dyDescent="0.15">
      <c r="H189" s="31"/>
    </row>
    <row r="190" spans="8:8" ht="12.75" x14ac:dyDescent="0.15">
      <c r="H190" s="31"/>
    </row>
    <row r="191" spans="8:8" ht="12.75" x14ac:dyDescent="0.15">
      <c r="H191" s="31"/>
    </row>
    <row r="192" spans="8:8" ht="12.75" x14ac:dyDescent="0.15">
      <c r="H192" s="31"/>
    </row>
    <row r="193" spans="8:8" ht="12.75" x14ac:dyDescent="0.15">
      <c r="H193" s="31"/>
    </row>
    <row r="194" spans="8:8" ht="12.75" x14ac:dyDescent="0.15">
      <c r="H194" s="31"/>
    </row>
    <row r="195" spans="8:8" ht="12.75" x14ac:dyDescent="0.15">
      <c r="H195" s="31"/>
    </row>
    <row r="196" spans="8:8" ht="12.75" x14ac:dyDescent="0.15">
      <c r="H196" s="31"/>
    </row>
    <row r="197" spans="8:8" ht="12.75" x14ac:dyDescent="0.15">
      <c r="H197" s="31"/>
    </row>
    <row r="198" spans="8:8" ht="12.75" x14ac:dyDescent="0.15">
      <c r="H198" s="31"/>
    </row>
    <row r="199" spans="8:8" ht="12.75" x14ac:dyDescent="0.15">
      <c r="H199" s="31"/>
    </row>
    <row r="200" spans="8:8" ht="12.75" x14ac:dyDescent="0.15">
      <c r="H200" s="31"/>
    </row>
    <row r="201" spans="8:8" ht="12.75" x14ac:dyDescent="0.15">
      <c r="H201" s="31"/>
    </row>
    <row r="202" spans="8:8" ht="12.75" x14ac:dyDescent="0.15">
      <c r="H202" s="31"/>
    </row>
    <row r="203" spans="8:8" ht="12.75" x14ac:dyDescent="0.15">
      <c r="H203" s="31"/>
    </row>
    <row r="204" spans="8:8" ht="12.75" x14ac:dyDescent="0.15">
      <c r="H204" s="31"/>
    </row>
    <row r="205" spans="8:8" ht="12.75" x14ac:dyDescent="0.15">
      <c r="H205" s="31"/>
    </row>
    <row r="206" spans="8:8" ht="12.75" x14ac:dyDescent="0.15">
      <c r="H206" s="31"/>
    </row>
    <row r="207" spans="8:8" ht="12.75" x14ac:dyDescent="0.15">
      <c r="H207" s="31"/>
    </row>
    <row r="208" spans="8:8" ht="12.75" x14ac:dyDescent="0.15">
      <c r="H208" s="31"/>
    </row>
    <row r="209" spans="8:8" ht="12.75" x14ac:dyDescent="0.15">
      <c r="H209" s="31"/>
    </row>
    <row r="210" spans="8:8" ht="12.75" x14ac:dyDescent="0.15">
      <c r="H210" s="31"/>
    </row>
    <row r="211" spans="8:8" ht="12.75" x14ac:dyDescent="0.15">
      <c r="H211" s="31"/>
    </row>
    <row r="212" spans="8:8" ht="12.75" x14ac:dyDescent="0.15">
      <c r="H212" s="31"/>
    </row>
    <row r="213" spans="8:8" ht="12.75" x14ac:dyDescent="0.15">
      <c r="H213" s="31"/>
    </row>
    <row r="214" spans="8:8" ht="12.75" x14ac:dyDescent="0.15">
      <c r="H214" s="31"/>
    </row>
    <row r="215" spans="8:8" ht="12.75" x14ac:dyDescent="0.15">
      <c r="H215" s="31"/>
    </row>
    <row r="216" spans="8:8" ht="12.75" x14ac:dyDescent="0.15">
      <c r="H216" s="31"/>
    </row>
    <row r="217" spans="8:8" ht="12.75" x14ac:dyDescent="0.15">
      <c r="H217" s="31"/>
    </row>
    <row r="218" spans="8:8" ht="12.75" x14ac:dyDescent="0.15">
      <c r="H218" s="31"/>
    </row>
    <row r="219" spans="8:8" ht="12.75" x14ac:dyDescent="0.15">
      <c r="H219" s="31"/>
    </row>
    <row r="220" spans="8:8" ht="12.75" x14ac:dyDescent="0.15">
      <c r="H220" s="31"/>
    </row>
    <row r="221" spans="8:8" ht="12.75" x14ac:dyDescent="0.15">
      <c r="H221" s="31"/>
    </row>
    <row r="222" spans="8:8" ht="12.75" x14ac:dyDescent="0.15">
      <c r="H222" s="31"/>
    </row>
    <row r="223" spans="8:8" ht="12.75" x14ac:dyDescent="0.15">
      <c r="H223" s="31"/>
    </row>
    <row r="224" spans="8:8" ht="12.75" x14ac:dyDescent="0.15">
      <c r="H224" s="31"/>
    </row>
    <row r="225" spans="8:8" ht="12.75" x14ac:dyDescent="0.15">
      <c r="H225" s="31"/>
    </row>
    <row r="226" spans="8:8" ht="12.75" x14ac:dyDescent="0.15">
      <c r="H226" s="31"/>
    </row>
    <row r="227" spans="8:8" ht="12.75" x14ac:dyDescent="0.15">
      <c r="H227" s="31"/>
    </row>
    <row r="228" spans="8:8" ht="12.75" x14ac:dyDescent="0.15">
      <c r="H228" s="31"/>
    </row>
    <row r="229" spans="8:8" ht="12.75" x14ac:dyDescent="0.15">
      <c r="H229" s="31"/>
    </row>
    <row r="230" spans="8:8" ht="12.75" x14ac:dyDescent="0.15">
      <c r="H230" s="31"/>
    </row>
    <row r="231" spans="8:8" ht="12.75" x14ac:dyDescent="0.15">
      <c r="H231" s="31"/>
    </row>
    <row r="232" spans="8:8" ht="12.75" x14ac:dyDescent="0.15">
      <c r="H232" s="31"/>
    </row>
    <row r="233" spans="8:8" ht="12.75" x14ac:dyDescent="0.15">
      <c r="H233" s="31"/>
    </row>
    <row r="234" spans="8:8" ht="12.75" x14ac:dyDescent="0.15">
      <c r="H234" s="31"/>
    </row>
    <row r="235" spans="8:8" ht="12.75" x14ac:dyDescent="0.15">
      <c r="H235" s="31"/>
    </row>
    <row r="236" spans="8:8" ht="12.75" x14ac:dyDescent="0.15">
      <c r="H236" s="31"/>
    </row>
    <row r="237" spans="8:8" ht="12.75" x14ac:dyDescent="0.15">
      <c r="H237" s="31"/>
    </row>
    <row r="238" spans="8:8" ht="12.75" x14ac:dyDescent="0.15">
      <c r="H238" s="31"/>
    </row>
    <row r="239" spans="8:8" ht="12.75" x14ac:dyDescent="0.15">
      <c r="H239" s="31"/>
    </row>
    <row r="240" spans="8:8" ht="12.75" x14ac:dyDescent="0.15">
      <c r="H240" s="31"/>
    </row>
    <row r="241" spans="8:8" ht="12.75" x14ac:dyDescent="0.15">
      <c r="H241" s="31"/>
    </row>
    <row r="242" spans="8:8" ht="12.75" x14ac:dyDescent="0.15">
      <c r="H242" s="31"/>
    </row>
    <row r="243" spans="8:8" ht="12.75" x14ac:dyDescent="0.15">
      <c r="H243" s="31"/>
    </row>
    <row r="244" spans="8:8" ht="12.75" x14ac:dyDescent="0.15">
      <c r="H244" s="31"/>
    </row>
    <row r="245" spans="8:8" ht="12.75" x14ac:dyDescent="0.15">
      <c r="H245" s="31"/>
    </row>
    <row r="246" spans="8:8" ht="12.75" x14ac:dyDescent="0.15">
      <c r="H246" s="31"/>
    </row>
    <row r="247" spans="8:8" ht="12.75" x14ac:dyDescent="0.15">
      <c r="H247" s="31"/>
    </row>
    <row r="248" spans="8:8" ht="12.75" x14ac:dyDescent="0.15">
      <c r="H248" s="31"/>
    </row>
    <row r="249" spans="8:8" ht="12.75" x14ac:dyDescent="0.15">
      <c r="H249" s="31"/>
    </row>
    <row r="250" spans="8:8" ht="12.75" x14ac:dyDescent="0.15">
      <c r="H250" s="31"/>
    </row>
    <row r="251" spans="8:8" ht="12.75" x14ac:dyDescent="0.15">
      <c r="H251" s="31"/>
    </row>
    <row r="252" spans="8:8" ht="12.75" x14ac:dyDescent="0.15">
      <c r="H252" s="31"/>
    </row>
    <row r="253" spans="8:8" ht="12.75" x14ac:dyDescent="0.15">
      <c r="H253" s="31"/>
    </row>
    <row r="254" spans="8:8" ht="12.75" x14ac:dyDescent="0.15">
      <c r="H254" s="31"/>
    </row>
    <row r="255" spans="8:8" ht="12.75" x14ac:dyDescent="0.15">
      <c r="H255" s="31"/>
    </row>
    <row r="256" spans="8:8" ht="12.75" x14ac:dyDescent="0.15">
      <c r="H256" s="31"/>
    </row>
    <row r="257" spans="8:8" ht="12.75" x14ac:dyDescent="0.15">
      <c r="H257" s="31"/>
    </row>
    <row r="258" spans="8:8" ht="12.75" x14ac:dyDescent="0.15">
      <c r="H258" s="31"/>
    </row>
    <row r="259" spans="8:8" ht="12.75" x14ac:dyDescent="0.15">
      <c r="H259" s="31"/>
    </row>
    <row r="260" spans="8:8" ht="12.75" x14ac:dyDescent="0.15">
      <c r="H260" s="31"/>
    </row>
    <row r="261" spans="8:8" ht="12.75" x14ac:dyDescent="0.15">
      <c r="H261" s="31"/>
    </row>
    <row r="262" spans="8:8" ht="12.75" x14ac:dyDescent="0.15">
      <c r="H262" s="31"/>
    </row>
    <row r="263" spans="8:8" ht="12.75" x14ac:dyDescent="0.15">
      <c r="H263" s="31"/>
    </row>
    <row r="264" spans="8:8" ht="12.75" x14ac:dyDescent="0.15">
      <c r="H264" s="31"/>
    </row>
    <row r="265" spans="8:8" ht="12.75" x14ac:dyDescent="0.15">
      <c r="H265" s="31"/>
    </row>
    <row r="266" spans="8:8" ht="12.75" x14ac:dyDescent="0.15">
      <c r="H266" s="31"/>
    </row>
    <row r="267" spans="8:8" ht="12.75" x14ac:dyDescent="0.15">
      <c r="H267" s="31"/>
    </row>
    <row r="268" spans="8:8" ht="12.75" x14ac:dyDescent="0.15">
      <c r="H268" s="31"/>
    </row>
    <row r="269" spans="8:8" ht="12.75" x14ac:dyDescent="0.15">
      <c r="H269" s="31"/>
    </row>
    <row r="270" spans="8:8" ht="12.75" x14ac:dyDescent="0.15">
      <c r="H270" s="31"/>
    </row>
    <row r="271" spans="8:8" ht="12.75" x14ac:dyDescent="0.15">
      <c r="H271" s="31"/>
    </row>
    <row r="272" spans="8:8" ht="12.75" x14ac:dyDescent="0.15">
      <c r="H272" s="31"/>
    </row>
    <row r="273" spans="8:8" ht="12.75" x14ac:dyDescent="0.15">
      <c r="H273" s="31"/>
    </row>
    <row r="274" spans="8:8" ht="12.75" x14ac:dyDescent="0.15">
      <c r="H274" s="31"/>
    </row>
    <row r="275" spans="8:8" ht="12.75" x14ac:dyDescent="0.15">
      <c r="H275" s="31"/>
    </row>
    <row r="276" spans="8:8" ht="12.75" x14ac:dyDescent="0.15">
      <c r="H276" s="31"/>
    </row>
    <row r="277" spans="8:8" ht="12.75" x14ac:dyDescent="0.15">
      <c r="H277" s="31"/>
    </row>
    <row r="278" spans="8:8" ht="12.75" x14ac:dyDescent="0.15">
      <c r="H278" s="31"/>
    </row>
    <row r="279" spans="8:8" ht="12.75" x14ac:dyDescent="0.15">
      <c r="H279" s="31"/>
    </row>
    <row r="280" spans="8:8" ht="12.75" x14ac:dyDescent="0.15">
      <c r="H280" s="31"/>
    </row>
    <row r="281" spans="8:8" ht="12.75" x14ac:dyDescent="0.15">
      <c r="H281" s="31"/>
    </row>
    <row r="282" spans="8:8" ht="12.75" x14ac:dyDescent="0.15">
      <c r="H282" s="31"/>
    </row>
    <row r="283" spans="8:8" ht="12.75" x14ac:dyDescent="0.15">
      <c r="H283" s="31"/>
    </row>
    <row r="284" spans="8:8" ht="12.75" x14ac:dyDescent="0.15">
      <c r="H284" s="31"/>
    </row>
    <row r="285" spans="8:8" ht="12.75" x14ac:dyDescent="0.15">
      <c r="H285" s="31"/>
    </row>
    <row r="286" spans="8:8" ht="12.75" x14ac:dyDescent="0.15">
      <c r="H286" s="31"/>
    </row>
    <row r="287" spans="8:8" ht="12.75" x14ac:dyDescent="0.15">
      <c r="H287" s="31"/>
    </row>
    <row r="288" spans="8:8" ht="12.75" x14ac:dyDescent="0.15">
      <c r="H288" s="31"/>
    </row>
    <row r="289" spans="8:8" ht="12.75" x14ac:dyDescent="0.15">
      <c r="H289" s="31"/>
    </row>
    <row r="290" spans="8:8" ht="12.75" x14ac:dyDescent="0.15">
      <c r="H290" s="31"/>
    </row>
    <row r="291" spans="8:8" ht="12.75" x14ac:dyDescent="0.15">
      <c r="H291" s="31"/>
    </row>
    <row r="292" spans="8:8" ht="12.75" x14ac:dyDescent="0.15">
      <c r="H292" s="31"/>
    </row>
    <row r="293" spans="8:8" ht="12.75" x14ac:dyDescent="0.15">
      <c r="H293" s="31"/>
    </row>
    <row r="294" spans="8:8" ht="12.75" x14ac:dyDescent="0.15">
      <c r="H294" s="31"/>
    </row>
    <row r="295" spans="8:8" ht="12.75" x14ac:dyDescent="0.15">
      <c r="H295" s="31"/>
    </row>
    <row r="296" spans="8:8" ht="12.75" x14ac:dyDescent="0.15">
      <c r="H296" s="31"/>
    </row>
    <row r="297" spans="8:8" ht="12.75" x14ac:dyDescent="0.15">
      <c r="H297" s="31"/>
    </row>
    <row r="298" spans="8:8" ht="12.75" x14ac:dyDescent="0.15">
      <c r="H298" s="31"/>
    </row>
    <row r="299" spans="8:8" ht="12.75" x14ac:dyDescent="0.15">
      <c r="H299" s="31"/>
    </row>
    <row r="300" spans="8:8" ht="12.75" x14ac:dyDescent="0.15">
      <c r="H300" s="31"/>
    </row>
    <row r="301" spans="8:8" ht="12.75" x14ac:dyDescent="0.15">
      <c r="H301" s="31"/>
    </row>
    <row r="302" spans="8:8" ht="12.75" x14ac:dyDescent="0.15">
      <c r="H302" s="31"/>
    </row>
    <row r="303" spans="8:8" ht="12.75" x14ac:dyDescent="0.15">
      <c r="H303" s="31"/>
    </row>
    <row r="304" spans="8:8" ht="12.75" x14ac:dyDescent="0.15">
      <c r="H304" s="31"/>
    </row>
    <row r="305" spans="8:8" ht="12.75" x14ac:dyDescent="0.15">
      <c r="H305" s="31"/>
    </row>
    <row r="306" spans="8:8" ht="12.75" x14ac:dyDescent="0.15">
      <c r="H306" s="31"/>
    </row>
    <row r="307" spans="8:8" ht="12.75" x14ac:dyDescent="0.15">
      <c r="H307" s="31"/>
    </row>
    <row r="308" spans="8:8" ht="12.75" x14ac:dyDescent="0.15">
      <c r="H308" s="31"/>
    </row>
    <row r="309" spans="8:8" ht="12.75" x14ac:dyDescent="0.15">
      <c r="H309" s="31"/>
    </row>
    <row r="310" spans="8:8" ht="12.75" x14ac:dyDescent="0.15">
      <c r="H310" s="31"/>
    </row>
    <row r="311" spans="8:8" ht="12.75" x14ac:dyDescent="0.15">
      <c r="H311" s="31"/>
    </row>
    <row r="312" spans="8:8" ht="12.75" x14ac:dyDescent="0.15">
      <c r="H312" s="31"/>
    </row>
    <row r="313" spans="8:8" ht="12.75" x14ac:dyDescent="0.15">
      <c r="H313" s="31"/>
    </row>
    <row r="314" spans="8:8" ht="12.75" x14ac:dyDescent="0.15">
      <c r="H314" s="31"/>
    </row>
    <row r="315" spans="8:8" ht="12.75" x14ac:dyDescent="0.15">
      <c r="H315" s="31"/>
    </row>
    <row r="316" spans="8:8" ht="12.75" x14ac:dyDescent="0.15">
      <c r="H316" s="31"/>
    </row>
    <row r="317" spans="8:8" ht="12.75" x14ac:dyDescent="0.15">
      <c r="H317" s="31"/>
    </row>
    <row r="318" spans="8:8" ht="12.75" x14ac:dyDescent="0.15">
      <c r="H318" s="31"/>
    </row>
    <row r="319" spans="8:8" ht="12.75" x14ac:dyDescent="0.15">
      <c r="H319" s="31"/>
    </row>
    <row r="320" spans="8:8" ht="12.75" x14ac:dyDescent="0.15">
      <c r="H320" s="31"/>
    </row>
    <row r="321" spans="8:8" ht="12.75" x14ac:dyDescent="0.15">
      <c r="H321" s="31"/>
    </row>
    <row r="322" spans="8:8" ht="12.75" x14ac:dyDescent="0.15">
      <c r="H322" s="31"/>
    </row>
    <row r="323" spans="8:8" ht="12.75" x14ac:dyDescent="0.15">
      <c r="H323" s="31"/>
    </row>
    <row r="324" spans="8:8" ht="12.75" x14ac:dyDescent="0.15">
      <c r="H324" s="31"/>
    </row>
    <row r="325" spans="8:8" ht="12.75" x14ac:dyDescent="0.15">
      <c r="H325" s="31"/>
    </row>
    <row r="326" spans="8:8" ht="12.75" x14ac:dyDescent="0.15">
      <c r="H326" s="31"/>
    </row>
    <row r="327" spans="8:8" ht="12.75" x14ac:dyDescent="0.15">
      <c r="H327" s="31"/>
    </row>
    <row r="328" spans="8:8" ht="12.75" x14ac:dyDescent="0.15">
      <c r="H328" s="31"/>
    </row>
    <row r="329" spans="8:8" ht="12.75" x14ac:dyDescent="0.15">
      <c r="H329" s="31"/>
    </row>
    <row r="330" spans="8:8" ht="12.75" x14ac:dyDescent="0.15">
      <c r="H330" s="31"/>
    </row>
    <row r="331" spans="8:8" ht="12.75" x14ac:dyDescent="0.15">
      <c r="H331" s="31"/>
    </row>
    <row r="332" spans="8:8" ht="12.75" x14ac:dyDescent="0.15">
      <c r="H332" s="31"/>
    </row>
    <row r="333" spans="8:8" ht="12.75" x14ac:dyDescent="0.15">
      <c r="H333" s="31"/>
    </row>
    <row r="334" spans="8:8" ht="12.75" x14ac:dyDescent="0.15">
      <c r="H334" s="31"/>
    </row>
    <row r="335" spans="8:8" ht="12.75" x14ac:dyDescent="0.15">
      <c r="H335" s="31"/>
    </row>
    <row r="336" spans="8:8" ht="12.75" x14ac:dyDescent="0.15">
      <c r="H336" s="31"/>
    </row>
    <row r="337" spans="8:8" ht="12.75" x14ac:dyDescent="0.15">
      <c r="H337" s="31"/>
    </row>
    <row r="338" spans="8:8" ht="12.75" x14ac:dyDescent="0.15">
      <c r="H338" s="31"/>
    </row>
    <row r="339" spans="8:8" ht="12.75" x14ac:dyDescent="0.15">
      <c r="H339" s="31"/>
    </row>
    <row r="340" spans="8:8" ht="12.75" x14ac:dyDescent="0.15">
      <c r="H340" s="31"/>
    </row>
    <row r="341" spans="8:8" ht="12.75" x14ac:dyDescent="0.15">
      <c r="H341" s="31"/>
    </row>
    <row r="342" spans="8:8" ht="12.75" x14ac:dyDescent="0.15">
      <c r="H342" s="31"/>
    </row>
    <row r="343" spans="8:8" ht="12.75" x14ac:dyDescent="0.15">
      <c r="H343" s="31"/>
    </row>
    <row r="344" spans="8:8" ht="12.75" x14ac:dyDescent="0.15">
      <c r="H344" s="31"/>
    </row>
    <row r="345" spans="8:8" ht="12.75" x14ac:dyDescent="0.15">
      <c r="H345" s="31"/>
    </row>
    <row r="346" spans="8:8" ht="12.75" x14ac:dyDescent="0.15">
      <c r="H346" s="31"/>
    </row>
    <row r="347" spans="8:8" ht="12.75" x14ac:dyDescent="0.15">
      <c r="H347" s="31"/>
    </row>
    <row r="348" spans="8:8" ht="12.75" x14ac:dyDescent="0.15">
      <c r="H348" s="31"/>
    </row>
    <row r="349" spans="8:8" ht="12.75" x14ac:dyDescent="0.15">
      <c r="H349" s="31"/>
    </row>
    <row r="350" spans="8:8" ht="12.75" x14ac:dyDescent="0.15">
      <c r="H350" s="31"/>
    </row>
    <row r="351" spans="8:8" ht="12.75" x14ac:dyDescent="0.15">
      <c r="H351" s="31"/>
    </row>
    <row r="352" spans="8:8" ht="12.75" x14ac:dyDescent="0.15">
      <c r="H352" s="31"/>
    </row>
    <row r="353" spans="8:8" ht="12.75" x14ac:dyDescent="0.15">
      <c r="H353" s="31"/>
    </row>
    <row r="354" spans="8:8" ht="12.75" x14ac:dyDescent="0.15">
      <c r="H354" s="31"/>
    </row>
    <row r="355" spans="8:8" ht="12.75" x14ac:dyDescent="0.15">
      <c r="H355" s="31"/>
    </row>
    <row r="356" spans="8:8" ht="12.75" x14ac:dyDescent="0.15">
      <c r="H356" s="31"/>
    </row>
    <row r="357" spans="8:8" ht="12.75" x14ac:dyDescent="0.15">
      <c r="H357" s="31"/>
    </row>
    <row r="358" spans="8:8" ht="12.75" x14ac:dyDescent="0.15">
      <c r="H358" s="31"/>
    </row>
    <row r="359" spans="8:8" ht="12.75" x14ac:dyDescent="0.15">
      <c r="H359" s="31"/>
    </row>
    <row r="360" spans="8:8" ht="12.75" x14ac:dyDescent="0.15">
      <c r="H360" s="31"/>
    </row>
    <row r="361" spans="8:8" ht="12.75" x14ac:dyDescent="0.15">
      <c r="H361" s="31"/>
    </row>
    <row r="362" spans="8:8" ht="12.75" x14ac:dyDescent="0.15">
      <c r="H362" s="31"/>
    </row>
    <row r="363" spans="8:8" ht="12.75" x14ac:dyDescent="0.15">
      <c r="H363" s="31"/>
    </row>
    <row r="364" spans="8:8" ht="12.75" x14ac:dyDescent="0.15">
      <c r="H364" s="31"/>
    </row>
    <row r="365" spans="8:8" ht="12.75" x14ac:dyDescent="0.15">
      <c r="H365" s="31"/>
    </row>
    <row r="366" spans="8:8" ht="12.75" x14ac:dyDescent="0.15">
      <c r="H366" s="31"/>
    </row>
    <row r="367" spans="8:8" ht="12.75" x14ac:dyDescent="0.15">
      <c r="H367" s="31"/>
    </row>
    <row r="368" spans="8:8" ht="12.75" x14ac:dyDescent="0.15">
      <c r="H368" s="31"/>
    </row>
    <row r="369" spans="8:8" ht="12.75" x14ac:dyDescent="0.15">
      <c r="H369" s="31"/>
    </row>
    <row r="370" spans="8:8" ht="12.75" x14ac:dyDescent="0.15">
      <c r="H370" s="31"/>
    </row>
    <row r="371" spans="8:8" ht="12.75" x14ac:dyDescent="0.15">
      <c r="H371" s="31"/>
    </row>
    <row r="372" spans="8:8" ht="12.75" x14ac:dyDescent="0.15">
      <c r="H372" s="31"/>
    </row>
    <row r="373" spans="8:8" ht="12.75" x14ac:dyDescent="0.15">
      <c r="H373" s="31"/>
    </row>
    <row r="374" spans="8:8" ht="12.75" x14ac:dyDescent="0.15">
      <c r="H374" s="31"/>
    </row>
    <row r="375" spans="8:8" ht="12.75" x14ac:dyDescent="0.15">
      <c r="H375" s="31"/>
    </row>
    <row r="376" spans="8:8" ht="12.75" x14ac:dyDescent="0.15">
      <c r="H376" s="31"/>
    </row>
    <row r="377" spans="8:8" ht="12.75" x14ac:dyDescent="0.15">
      <c r="H377" s="31"/>
    </row>
    <row r="378" spans="8:8" ht="12.75" x14ac:dyDescent="0.15">
      <c r="H378" s="31"/>
    </row>
    <row r="379" spans="8:8" ht="12.75" x14ac:dyDescent="0.15">
      <c r="H379" s="31"/>
    </row>
    <row r="380" spans="8:8" ht="12.75" x14ac:dyDescent="0.15">
      <c r="H380" s="31"/>
    </row>
    <row r="381" spans="8:8" ht="12.75" x14ac:dyDescent="0.15">
      <c r="H381" s="31"/>
    </row>
    <row r="382" spans="8:8" ht="12.75" x14ac:dyDescent="0.15">
      <c r="H382" s="31"/>
    </row>
    <row r="383" spans="8:8" ht="12.75" x14ac:dyDescent="0.15">
      <c r="H383" s="31"/>
    </row>
    <row r="384" spans="8:8" ht="12.75" x14ac:dyDescent="0.15">
      <c r="H384" s="31"/>
    </row>
    <row r="385" spans="8:8" ht="12.75" x14ac:dyDescent="0.15">
      <c r="H385" s="31"/>
    </row>
    <row r="386" spans="8:8" ht="12.75" x14ac:dyDescent="0.15">
      <c r="H386" s="31"/>
    </row>
    <row r="387" spans="8:8" ht="12.75" x14ac:dyDescent="0.15">
      <c r="H387" s="31"/>
    </row>
    <row r="388" spans="8:8" ht="12.75" x14ac:dyDescent="0.15">
      <c r="H388" s="31"/>
    </row>
    <row r="389" spans="8:8" ht="12.75" x14ac:dyDescent="0.15">
      <c r="H389" s="31"/>
    </row>
    <row r="390" spans="8:8" ht="12.75" x14ac:dyDescent="0.15">
      <c r="H390" s="31"/>
    </row>
    <row r="391" spans="8:8" ht="12.75" x14ac:dyDescent="0.15">
      <c r="H391" s="31"/>
    </row>
    <row r="392" spans="8:8" ht="12.75" x14ac:dyDescent="0.15">
      <c r="H392" s="31"/>
    </row>
    <row r="393" spans="8:8" ht="12.75" x14ac:dyDescent="0.15">
      <c r="H393" s="31"/>
    </row>
    <row r="394" spans="8:8" ht="12.75" x14ac:dyDescent="0.15">
      <c r="H394" s="31"/>
    </row>
    <row r="395" spans="8:8" ht="12.75" x14ac:dyDescent="0.15">
      <c r="H395" s="31"/>
    </row>
    <row r="396" spans="8:8" ht="12.75" x14ac:dyDescent="0.15">
      <c r="H396" s="31"/>
    </row>
    <row r="397" spans="8:8" ht="12.75" x14ac:dyDescent="0.15">
      <c r="H397" s="31"/>
    </row>
    <row r="398" spans="8:8" ht="12.75" x14ac:dyDescent="0.15">
      <c r="H398" s="31"/>
    </row>
    <row r="399" spans="8:8" ht="12.75" x14ac:dyDescent="0.15">
      <c r="H399" s="31"/>
    </row>
    <row r="400" spans="8:8" ht="12.75" x14ac:dyDescent="0.15">
      <c r="H400" s="31"/>
    </row>
    <row r="401" spans="8:8" ht="12.75" x14ac:dyDescent="0.15">
      <c r="H401" s="31"/>
    </row>
    <row r="402" spans="8:8" ht="12.75" x14ac:dyDescent="0.15">
      <c r="H402" s="31"/>
    </row>
    <row r="403" spans="8:8" ht="12.75" x14ac:dyDescent="0.15">
      <c r="H403" s="31"/>
    </row>
    <row r="404" spans="8:8" ht="12.75" x14ac:dyDescent="0.15">
      <c r="H404" s="31"/>
    </row>
    <row r="405" spans="8:8" ht="12.75" x14ac:dyDescent="0.15">
      <c r="H405" s="31"/>
    </row>
    <row r="406" spans="8:8" ht="12.75" x14ac:dyDescent="0.15">
      <c r="H406" s="31"/>
    </row>
    <row r="407" spans="8:8" ht="12.75" x14ac:dyDescent="0.15">
      <c r="H407" s="31"/>
    </row>
    <row r="408" spans="8:8" ht="12.75" x14ac:dyDescent="0.15">
      <c r="H408" s="31"/>
    </row>
    <row r="409" spans="8:8" ht="12.75" x14ac:dyDescent="0.15">
      <c r="H409" s="31"/>
    </row>
    <row r="410" spans="8:8" ht="12.75" x14ac:dyDescent="0.15">
      <c r="H410" s="31"/>
    </row>
    <row r="411" spans="8:8" ht="12.75" x14ac:dyDescent="0.15">
      <c r="H411" s="31"/>
    </row>
    <row r="412" spans="8:8" ht="12.75" x14ac:dyDescent="0.15">
      <c r="H412" s="31"/>
    </row>
    <row r="413" spans="8:8" ht="12.75" x14ac:dyDescent="0.15">
      <c r="H413" s="31"/>
    </row>
    <row r="414" spans="8:8" ht="12.75" x14ac:dyDescent="0.15">
      <c r="H414" s="31"/>
    </row>
    <row r="415" spans="8:8" ht="12.75" x14ac:dyDescent="0.15">
      <c r="H415" s="31"/>
    </row>
    <row r="416" spans="8:8" ht="12.75" x14ac:dyDescent="0.15">
      <c r="H416" s="31"/>
    </row>
    <row r="417" spans="8:8" ht="12.75" x14ac:dyDescent="0.15">
      <c r="H417" s="31"/>
    </row>
    <row r="418" spans="8:8" ht="12.75" x14ac:dyDescent="0.15">
      <c r="H418" s="31"/>
    </row>
    <row r="419" spans="8:8" ht="12.75" x14ac:dyDescent="0.15">
      <c r="H419" s="31"/>
    </row>
    <row r="420" spans="8:8" ht="12.75" x14ac:dyDescent="0.15">
      <c r="H420" s="31"/>
    </row>
    <row r="421" spans="8:8" ht="12.75" x14ac:dyDescent="0.15">
      <c r="H421" s="31"/>
    </row>
    <row r="422" spans="8:8" ht="12.75" x14ac:dyDescent="0.15">
      <c r="H422" s="31"/>
    </row>
    <row r="423" spans="8:8" ht="12.75" x14ac:dyDescent="0.15">
      <c r="H423" s="31"/>
    </row>
    <row r="424" spans="8:8" ht="12.75" x14ac:dyDescent="0.15">
      <c r="H424" s="31"/>
    </row>
    <row r="425" spans="8:8" ht="12.75" x14ac:dyDescent="0.15">
      <c r="H425" s="31"/>
    </row>
    <row r="426" spans="8:8" ht="12.75" x14ac:dyDescent="0.15">
      <c r="H426" s="31"/>
    </row>
    <row r="427" spans="8:8" ht="12.75" x14ac:dyDescent="0.15">
      <c r="H427" s="31"/>
    </row>
    <row r="428" spans="8:8" ht="12.75" x14ac:dyDescent="0.15">
      <c r="H428" s="31"/>
    </row>
    <row r="429" spans="8:8" ht="12.75" x14ac:dyDescent="0.15">
      <c r="H429" s="31"/>
    </row>
    <row r="430" spans="8:8" ht="12.75" x14ac:dyDescent="0.15">
      <c r="H430" s="31"/>
    </row>
    <row r="431" spans="8:8" ht="12.75" x14ac:dyDescent="0.15">
      <c r="H431" s="31"/>
    </row>
    <row r="432" spans="8:8" ht="12.75" x14ac:dyDescent="0.15">
      <c r="H432" s="31"/>
    </row>
    <row r="433" spans="8:8" ht="12.75" x14ac:dyDescent="0.15">
      <c r="H433" s="31"/>
    </row>
    <row r="434" spans="8:8" ht="12.75" x14ac:dyDescent="0.15">
      <c r="H434" s="31"/>
    </row>
    <row r="435" spans="8:8" ht="12.75" x14ac:dyDescent="0.15">
      <c r="H435" s="31"/>
    </row>
    <row r="436" spans="8:8" ht="12.75" x14ac:dyDescent="0.15">
      <c r="H436" s="31"/>
    </row>
    <row r="437" spans="8:8" ht="12.75" x14ac:dyDescent="0.15">
      <c r="H437" s="31"/>
    </row>
    <row r="438" spans="8:8" ht="12.75" x14ac:dyDescent="0.15">
      <c r="H438" s="31"/>
    </row>
    <row r="439" spans="8:8" ht="12.75" x14ac:dyDescent="0.15">
      <c r="H439" s="31"/>
    </row>
    <row r="440" spans="8:8" ht="12.75" x14ac:dyDescent="0.15">
      <c r="H440" s="31"/>
    </row>
    <row r="441" spans="8:8" ht="12.75" x14ac:dyDescent="0.15">
      <c r="H441" s="31"/>
    </row>
    <row r="442" spans="8:8" ht="12.75" x14ac:dyDescent="0.15">
      <c r="H442" s="31"/>
    </row>
    <row r="443" spans="8:8" ht="12.75" x14ac:dyDescent="0.15">
      <c r="H443" s="31"/>
    </row>
    <row r="444" spans="8:8" ht="12.75" x14ac:dyDescent="0.15">
      <c r="H444" s="31"/>
    </row>
    <row r="445" spans="8:8" ht="12.75" x14ac:dyDescent="0.15">
      <c r="H445" s="31"/>
    </row>
    <row r="446" spans="8:8" ht="12.75" x14ac:dyDescent="0.15">
      <c r="H446" s="31"/>
    </row>
    <row r="447" spans="8:8" ht="12.75" x14ac:dyDescent="0.15">
      <c r="H447" s="31"/>
    </row>
    <row r="448" spans="8:8" ht="12.75" x14ac:dyDescent="0.15">
      <c r="H448" s="31"/>
    </row>
    <row r="449" spans="8:8" ht="12.75" x14ac:dyDescent="0.15">
      <c r="H449" s="31"/>
    </row>
    <row r="450" spans="8:8" ht="12.75" x14ac:dyDescent="0.15">
      <c r="H450" s="31"/>
    </row>
    <row r="451" spans="8:8" ht="12.75" x14ac:dyDescent="0.15">
      <c r="H451" s="31"/>
    </row>
    <row r="452" spans="8:8" ht="12.75" x14ac:dyDescent="0.15">
      <c r="H452" s="31"/>
    </row>
    <row r="453" spans="8:8" ht="12.75" x14ac:dyDescent="0.15">
      <c r="H453" s="31"/>
    </row>
    <row r="454" spans="8:8" ht="12.75" x14ac:dyDescent="0.15">
      <c r="H454" s="31"/>
    </row>
    <row r="455" spans="8:8" ht="12.75" x14ac:dyDescent="0.15">
      <c r="H455" s="31"/>
    </row>
    <row r="456" spans="8:8" ht="12.75" x14ac:dyDescent="0.15">
      <c r="H456" s="31"/>
    </row>
    <row r="457" spans="8:8" ht="12.75" x14ac:dyDescent="0.15">
      <c r="H457" s="31"/>
    </row>
    <row r="458" spans="8:8" ht="12.75" x14ac:dyDescent="0.15">
      <c r="H458" s="31"/>
    </row>
    <row r="459" spans="8:8" ht="12.75" x14ac:dyDescent="0.15">
      <c r="H459" s="31"/>
    </row>
    <row r="460" spans="8:8" ht="12.75" x14ac:dyDescent="0.15">
      <c r="H460" s="31"/>
    </row>
    <row r="461" spans="8:8" ht="12.75" x14ac:dyDescent="0.15">
      <c r="H461" s="31"/>
    </row>
    <row r="462" spans="8:8" ht="12.75" x14ac:dyDescent="0.15">
      <c r="H462" s="31"/>
    </row>
    <row r="463" spans="8:8" ht="12.75" x14ac:dyDescent="0.15">
      <c r="H463" s="31"/>
    </row>
    <row r="464" spans="8:8" ht="12.75" x14ac:dyDescent="0.15">
      <c r="H464" s="31"/>
    </row>
    <row r="465" spans="8:8" ht="12.75" x14ac:dyDescent="0.15">
      <c r="H465" s="31"/>
    </row>
    <row r="466" spans="8:8" ht="12.75" x14ac:dyDescent="0.15">
      <c r="H466" s="31"/>
    </row>
    <row r="467" spans="8:8" ht="12.75" x14ac:dyDescent="0.15">
      <c r="H467" s="31"/>
    </row>
    <row r="468" spans="8:8" ht="12.75" x14ac:dyDescent="0.15">
      <c r="H468" s="31"/>
    </row>
    <row r="469" spans="8:8" ht="12.75" x14ac:dyDescent="0.15">
      <c r="H469" s="31"/>
    </row>
    <row r="470" spans="8:8" ht="12.75" x14ac:dyDescent="0.15">
      <c r="H470" s="31"/>
    </row>
    <row r="471" spans="8:8" ht="12.75" x14ac:dyDescent="0.15">
      <c r="H471" s="31"/>
    </row>
    <row r="472" spans="8:8" ht="12.75" x14ac:dyDescent="0.15">
      <c r="H472" s="31"/>
    </row>
    <row r="473" spans="8:8" ht="12.75" x14ac:dyDescent="0.15">
      <c r="H473" s="31"/>
    </row>
    <row r="474" spans="8:8" ht="12.75" x14ac:dyDescent="0.15">
      <c r="H474" s="31"/>
    </row>
    <row r="475" spans="8:8" ht="12.75" x14ac:dyDescent="0.15">
      <c r="H475" s="31"/>
    </row>
    <row r="476" spans="8:8" ht="12.75" x14ac:dyDescent="0.15">
      <c r="H476" s="31"/>
    </row>
    <row r="477" spans="8:8" ht="12.75" x14ac:dyDescent="0.15">
      <c r="H477" s="31"/>
    </row>
    <row r="478" spans="8:8" ht="12.75" x14ac:dyDescent="0.15">
      <c r="H478" s="31"/>
    </row>
    <row r="479" spans="8:8" ht="12.75" x14ac:dyDescent="0.15">
      <c r="H479" s="31"/>
    </row>
    <row r="480" spans="8:8" ht="12.75" x14ac:dyDescent="0.15">
      <c r="H480" s="31"/>
    </row>
    <row r="481" spans="8:8" ht="12.75" x14ac:dyDescent="0.15">
      <c r="H481" s="31"/>
    </row>
    <row r="482" spans="8:8" ht="12.75" x14ac:dyDescent="0.15">
      <c r="H482" s="31"/>
    </row>
    <row r="483" spans="8:8" ht="12.75" x14ac:dyDescent="0.15">
      <c r="H483" s="31"/>
    </row>
    <row r="484" spans="8:8" ht="12.75" x14ac:dyDescent="0.15">
      <c r="H484" s="31"/>
    </row>
    <row r="485" spans="8:8" ht="12.75" x14ac:dyDescent="0.15">
      <c r="H485" s="31"/>
    </row>
    <row r="486" spans="8:8" ht="12.75" x14ac:dyDescent="0.15">
      <c r="H486" s="31"/>
    </row>
    <row r="487" spans="8:8" ht="12.75" x14ac:dyDescent="0.15">
      <c r="H487" s="31"/>
    </row>
    <row r="488" spans="8:8" ht="12.75" x14ac:dyDescent="0.15">
      <c r="H488" s="31"/>
    </row>
    <row r="489" spans="8:8" ht="12.75" x14ac:dyDescent="0.15">
      <c r="H489" s="31"/>
    </row>
    <row r="490" spans="8:8" ht="12.75" x14ac:dyDescent="0.15">
      <c r="H490" s="31"/>
    </row>
    <row r="491" spans="8:8" ht="12.75" x14ac:dyDescent="0.15">
      <c r="H491" s="31"/>
    </row>
    <row r="492" spans="8:8" ht="12.75" x14ac:dyDescent="0.15">
      <c r="H492" s="31"/>
    </row>
    <row r="493" spans="8:8" ht="12.75" x14ac:dyDescent="0.15">
      <c r="H493" s="31"/>
    </row>
    <row r="494" spans="8:8" ht="12.75" x14ac:dyDescent="0.15">
      <c r="H494" s="31"/>
    </row>
    <row r="495" spans="8:8" ht="12.75" x14ac:dyDescent="0.15">
      <c r="H495" s="31"/>
    </row>
    <row r="496" spans="8:8" ht="12.75" x14ac:dyDescent="0.15">
      <c r="H496" s="31"/>
    </row>
    <row r="497" spans="8:8" ht="12.75" x14ac:dyDescent="0.15">
      <c r="H497" s="31"/>
    </row>
    <row r="498" spans="8:8" ht="12.75" x14ac:dyDescent="0.15">
      <c r="H498" s="31"/>
    </row>
    <row r="499" spans="8:8" ht="12.75" x14ac:dyDescent="0.15">
      <c r="H499" s="31"/>
    </row>
    <row r="500" spans="8:8" ht="12.75" x14ac:dyDescent="0.15">
      <c r="H500" s="31"/>
    </row>
    <row r="501" spans="8:8" ht="12.75" x14ac:dyDescent="0.15">
      <c r="H501" s="31"/>
    </row>
    <row r="502" spans="8:8" ht="12.75" x14ac:dyDescent="0.15">
      <c r="H502" s="31"/>
    </row>
    <row r="503" spans="8:8" ht="12.75" x14ac:dyDescent="0.15">
      <c r="H503" s="31"/>
    </row>
    <row r="504" spans="8:8" ht="12.75" x14ac:dyDescent="0.15">
      <c r="H504" s="31"/>
    </row>
    <row r="505" spans="8:8" ht="12.75" x14ac:dyDescent="0.15">
      <c r="H505" s="31"/>
    </row>
    <row r="506" spans="8:8" ht="12.75" x14ac:dyDescent="0.15">
      <c r="H506" s="31"/>
    </row>
    <row r="507" spans="8:8" ht="12.75" x14ac:dyDescent="0.15">
      <c r="H507" s="31"/>
    </row>
    <row r="508" spans="8:8" ht="12.75" x14ac:dyDescent="0.15">
      <c r="H508" s="31"/>
    </row>
    <row r="509" spans="8:8" ht="12.75" x14ac:dyDescent="0.15">
      <c r="H509" s="31"/>
    </row>
    <row r="510" spans="8:8" ht="12.75" x14ac:dyDescent="0.15">
      <c r="H510" s="31"/>
    </row>
    <row r="511" spans="8:8" ht="12.75" x14ac:dyDescent="0.15">
      <c r="H511" s="31"/>
    </row>
    <row r="512" spans="8:8" ht="12.75" x14ac:dyDescent="0.15">
      <c r="H512" s="31"/>
    </row>
    <row r="513" spans="8:8" ht="12.75" x14ac:dyDescent="0.15">
      <c r="H513" s="31"/>
    </row>
    <row r="514" spans="8:8" ht="12.75" x14ac:dyDescent="0.15">
      <c r="H514" s="31"/>
    </row>
    <row r="515" spans="8:8" ht="12.75" x14ac:dyDescent="0.15">
      <c r="H515" s="31"/>
    </row>
    <row r="516" spans="8:8" ht="12.75" x14ac:dyDescent="0.15">
      <c r="H516" s="31"/>
    </row>
    <row r="517" spans="8:8" ht="12.75" x14ac:dyDescent="0.15">
      <c r="H517" s="31"/>
    </row>
    <row r="518" spans="8:8" ht="12.75" x14ac:dyDescent="0.15">
      <c r="H518" s="31"/>
    </row>
    <row r="519" spans="8:8" ht="12.75" x14ac:dyDescent="0.15">
      <c r="H519" s="31"/>
    </row>
    <row r="520" spans="8:8" ht="12.75" x14ac:dyDescent="0.15">
      <c r="H520" s="31"/>
    </row>
    <row r="521" spans="8:8" ht="12.75" x14ac:dyDescent="0.15">
      <c r="H521" s="31"/>
    </row>
    <row r="522" spans="8:8" ht="12.75" x14ac:dyDescent="0.15">
      <c r="H522" s="31"/>
    </row>
    <row r="523" spans="8:8" ht="12.75" x14ac:dyDescent="0.15">
      <c r="H523" s="31"/>
    </row>
    <row r="524" spans="8:8" ht="12.75" x14ac:dyDescent="0.15">
      <c r="H524" s="31"/>
    </row>
    <row r="525" spans="8:8" ht="12.75" x14ac:dyDescent="0.15">
      <c r="H525" s="31"/>
    </row>
    <row r="526" spans="8:8" ht="12.75" x14ac:dyDescent="0.15">
      <c r="H526" s="31"/>
    </row>
    <row r="527" spans="8:8" ht="12.75" x14ac:dyDescent="0.15">
      <c r="H527" s="31"/>
    </row>
    <row r="528" spans="8:8" ht="12.75" x14ac:dyDescent="0.15">
      <c r="H528" s="31"/>
    </row>
    <row r="529" spans="8:8" ht="12.75" x14ac:dyDescent="0.15">
      <c r="H529" s="31"/>
    </row>
    <row r="530" spans="8:8" ht="12.75" x14ac:dyDescent="0.15">
      <c r="H530" s="31"/>
    </row>
    <row r="531" spans="8:8" ht="12.75" x14ac:dyDescent="0.15">
      <c r="H531" s="31"/>
    </row>
    <row r="532" spans="8:8" ht="12.75" x14ac:dyDescent="0.15">
      <c r="H532" s="31"/>
    </row>
    <row r="533" spans="8:8" ht="12.75" x14ac:dyDescent="0.15">
      <c r="H533" s="31"/>
    </row>
    <row r="534" spans="8:8" ht="12.75" x14ac:dyDescent="0.15">
      <c r="H534" s="31"/>
    </row>
    <row r="535" spans="8:8" ht="12.75" x14ac:dyDescent="0.15">
      <c r="H535" s="31"/>
    </row>
    <row r="536" spans="8:8" ht="12.75" x14ac:dyDescent="0.15">
      <c r="H536" s="31"/>
    </row>
    <row r="537" spans="8:8" ht="12.75" x14ac:dyDescent="0.15">
      <c r="H537" s="31"/>
    </row>
    <row r="538" spans="8:8" ht="12.75" x14ac:dyDescent="0.15">
      <c r="H538" s="31"/>
    </row>
    <row r="539" spans="8:8" ht="12.75" x14ac:dyDescent="0.15">
      <c r="H539" s="31"/>
    </row>
    <row r="540" spans="8:8" ht="12.75" x14ac:dyDescent="0.15">
      <c r="H540" s="31"/>
    </row>
    <row r="541" spans="8:8" ht="12.75" x14ac:dyDescent="0.15">
      <c r="H541" s="31"/>
    </row>
    <row r="542" spans="8:8" ht="12.75" x14ac:dyDescent="0.15">
      <c r="H542" s="31"/>
    </row>
    <row r="543" spans="8:8" ht="12.75" x14ac:dyDescent="0.15">
      <c r="H543" s="31"/>
    </row>
    <row r="544" spans="8:8" ht="12.75" x14ac:dyDescent="0.15">
      <c r="H544" s="31"/>
    </row>
    <row r="545" spans="8:8" ht="12.75" x14ac:dyDescent="0.15">
      <c r="H545" s="31"/>
    </row>
    <row r="546" spans="8:8" ht="12.75" x14ac:dyDescent="0.15">
      <c r="H546" s="31"/>
    </row>
    <row r="547" spans="8:8" ht="12.75" x14ac:dyDescent="0.15">
      <c r="H547" s="31"/>
    </row>
    <row r="548" spans="8:8" ht="12.75" x14ac:dyDescent="0.15">
      <c r="H548" s="31"/>
    </row>
    <row r="549" spans="8:8" ht="12.75" x14ac:dyDescent="0.15">
      <c r="H549" s="31"/>
    </row>
    <row r="550" spans="8:8" ht="12.75" x14ac:dyDescent="0.15">
      <c r="H550" s="31"/>
    </row>
    <row r="551" spans="8:8" ht="12.75" x14ac:dyDescent="0.15">
      <c r="H551" s="31"/>
    </row>
    <row r="552" spans="8:8" ht="12.75" x14ac:dyDescent="0.15">
      <c r="H552" s="31"/>
    </row>
    <row r="553" spans="8:8" ht="12.75" x14ac:dyDescent="0.15">
      <c r="H553" s="31"/>
    </row>
    <row r="554" spans="8:8" ht="12.75" x14ac:dyDescent="0.15">
      <c r="H554" s="31"/>
    </row>
    <row r="555" spans="8:8" ht="12.75" x14ac:dyDescent="0.15">
      <c r="H555" s="31"/>
    </row>
    <row r="556" spans="8:8" ht="12.75" x14ac:dyDescent="0.15">
      <c r="H556" s="31"/>
    </row>
    <row r="557" spans="8:8" ht="12.75" x14ac:dyDescent="0.15">
      <c r="H557" s="31"/>
    </row>
    <row r="558" spans="8:8" ht="12.75" x14ac:dyDescent="0.15">
      <c r="H558" s="31"/>
    </row>
    <row r="559" spans="8:8" ht="12.75" x14ac:dyDescent="0.15">
      <c r="H559" s="31"/>
    </row>
    <row r="560" spans="8:8" ht="12.75" x14ac:dyDescent="0.15">
      <c r="H560" s="31"/>
    </row>
    <row r="561" spans="8:8" ht="12.75" x14ac:dyDescent="0.15">
      <c r="H561" s="31"/>
    </row>
    <row r="562" spans="8:8" ht="12.75" x14ac:dyDescent="0.15">
      <c r="H562" s="31"/>
    </row>
    <row r="563" spans="8:8" ht="12.75" x14ac:dyDescent="0.15">
      <c r="H563" s="31"/>
    </row>
    <row r="564" spans="8:8" ht="12.75" x14ac:dyDescent="0.15">
      <c r="H564" s="31"/>
    </row>
    <row r="565" spans="8:8" ht="12.75" x14ac:dyDescent="0.15">
      <c r="H565" s="31"/>
    </row>
    <row r="566" spans="8:8" ht="12.75" x14ac:dyDescent="0.15">
      <c r="H566" s="31"/>
    </row>
    <row r="567" spans="8:8" ht="12.75" x14ac:dyDescent="0.15">
      <c r="H567" s="31"/>
    </row>
    <row r="568" spans="8:8" ht="12.75" x14ac:dyDescent="0.15">
      <c r="H568" s="31"/>
    </row>
    <row r="569" spans="8:8" ht="12.75" x14ac:dyDescent="0.15">
      <c r="H569" s="31"/>
    </row>
    <row r="570" spans="8:8" ht="12.75" x14ac:dyDescent="0.15">
      <c r="H570" s="31"/>
    </row>
    <row r="571" spans="8:8" ht="12.75" x14ac:dyDescent="0.15">
      <c r="H571" s="31"/>
    </row>
    <row r="572" spans="8:8" ht="12.75" x14ac:dyDescent="0.15">
      <c r="H572" s="31"/>
    </row>
    <row r="573" spans="8:8" ht="12.75" x14ac:dyDescent="0.15">
      <c r="H573" s="31"/>
    </row>
    <row r="574" spans="8:8" ht="12.75" x14ac:dyDescent="0.15">
      <c r="H574" s="31"/>
    </row>
    <row r="575" spans="8:8" ht="12.75" x14ac:dyDescent="0.15">
      <c r="H575" s="31"/>
    </row>
    <row r="576" spans="8:8" ht="12.75" x14ac:dyDescent="0.15">
      <c r="H576" s="31"/>
    </row>
    <row r="577" spans="8:8" ht="12.75" x14ac:dyDescent="0.15">
      <c r="H577" s="31"/>
    </row>
    <row r="578" spans="8:8" ht="12.75" x14ac:dyDescent="0.15">
      <c r="H578" s="31"/>
    </row>
    <row r="579" spans="8:8" ht="12.75" x14ac:dyDescent="0.15">
      <c r="H579" s="31"/>
    </row>
    <row r="580" spans="8:8" ht="12.75" x14ac:dyDescent="0.15">
      <c r="H580" s="31"/>
    </row>
    <row r="581" spans="8:8" ht="12.75" x14ac:dyDescent="0.15">
      <c r="H581" s="31"/>
    </row>
    <row r="582" spans="8:8" ht="12.75" x14ac:dyDescent="0.15">
      <c r="H582" s="31"/>
    </row>
    <row r="583" spans="8:8" ht="12.75" x14ac:dyDescent="0.15">
      <c r="H583" s="31"/>
    </row>
    <row r="584" spans="8:8" ht="12.75" x14ac:dyDescent="0.15">
      <c r="H584" s="31"/>
    </row>
    <row r="585" spans="8:8" ht="12.75" x14ac:dyDescent="0.15">
      <c r="H585" s="31"/>
    </row>
    <row r="586" spans="8:8" ht="12.75" x14ac:dyDescent="0.15">
      <c r="H586" s="31"/>
    </row>
    <row r="587" spans="8:8" ht="12.75" x14ac:dyDescent="0.15">
      <c r="H587" s="31"/>
    </row>
    <row r="588" spans="8:8" ht="12.75" x14ac:dyDescent="0.15">
      <c r="H588" s="31"/>
    </row>
    <row r="589" spans="8:8" ht="12.75" x14ac:dyDescent="0.15">
      <c r="H589" s="31"/>
    </row>
    <row r="590" spans="8:8" ht="12.75" x14ac:dyDescent="0.15">
      <c r="H590" s="31"/>
    </row>
    <row r="591" spans="8:8" ht="12.75" x14ac:dyDescent="0.15">
      <c r="H591" s="31"/>
    </row>
    <row r="592" spans="8:8" ht="12.75" x14ac:dyDescent="0.15">
      <c r="H592" s="31"/>
    </row>
    <row r="593" spans="8:8" ht="12.75" x14ac:dyDescent="0.15">
      <c r="H593" s="31"/>
    </row>
    <row r="594" spans="8:8" ht="12.75" x14ac:dyDescent="0.15">
      <c r="H594" s="31"/>
    </row>
    <row r="595" spans="8:8" ht="12.75" x14ac:dyDescent="0.15">
      <c r="H595" s="31"/>
    </row>
    <row r="596" spans="8:8" ht="12.75" x14ac:dyDescent="0.15">
      <c r="H596" s="31"/>
    </row>
    <row r="597" spans="8:8" ht="12.75" x14ac:dyDescent="0.15">
      <c r="H597" s="31"/>
    </row>
    <row r="598" spans="8:8" ht="12.75" x14ac:dyDescent="0.15">
      <c r="H598" s="31"/>
    </row>
    <row r="599" spans="8:8" ht="12.75" x14ac:dyDescent="0.15">
      <c r="H599" s="31"/>
    </row>
    <row r="600" spans="8:8" ht="12.75" x14ac:dyDescent="0.15">
      <c r="H600" s="31"/>
    </row>
    <row r="601" spans="8:8" ht="12.75" x14ac:dyDescent="0.15">
      <c r="H601" s="31"/>
    </row>
    <row r="602" spans="8:8" ht="12.75" x14ac:dyDescent="0.15">
      <c r="H602" s="31"/>
    </row>
    <row r="603" spans="8:8" ht="12.75" x14ac:dyDescent="0.15">
      <c r="H603" s="31"/>
    </row>
    <row r="604" spans="8:8" ht="12.75" x14ac:dyDescent="0.15">
      <c r="H604" s="31"/>
    </row>
    <row r="605" spans="8:8" ht="12.75" x14ac:dyDescent="0.15">
      <c r="H605" s="31"/>
    </row>
    <row r="606" spans="8:8" ht="12.75" x14ac:dyDescent="0.15">
      <c r="H606" s="31"/>
    </row>
    <row r="607" spans="8:8" ht="12.75" x14ac:dyDescent="0.15">
      <c r="H607" s="31"/>
    </row>
    <row r="608" spans="8:8" ht="12.75" x14ac:dyDescent="0.15">
      <c r="H608" s="31"/>
    </row>
    <row r="609" spans="8:8" ht="12.75" x14ac:dyDescent="0.15">
      <c r="H609" s="31"/>
    </row>
    <row r="610" spans="8:8" ht="12.75" x14ac:dyDescent="0.15">
      <c r="H610" s="31"/>
    </row>
    <row r="611" spans="8:8" ht="12.75" x14ac:dyDescent="0.15">
      <c r="H611" s="31"/>
    </row>
    <row r="612" spans="8:8" ht="12.75" x14ac:dyDescent="0.15">
      <c r="H612" s="31"/>
    </row>
    <row r="613" spans="8:8" ht="12.75" x14ac:dyDescent="0.15">
      <c r="H613" s="31"/>
    </row>
    <row r="614" spans="8:8" ht="12.75" x14ac:dyDescent="0.15">
      <c r="H614" s="31"/>
    </row>
    <row r="615" spans="8:8" ht="12.75" x14ac:dyDescent="0.15">
      <c r="H615" s="31"/>
    </row>
    <row r="616" spans="8:8" ht="12.75" x14ac:dyDescent="0.15">
      <c r="H616" s="31"/>
    </row>
    <row r="617" spans="8:8" ht="12.75" x14ac:dyDescent="0.15">
      <c r="H617" s="31"/>
    </row>
    <row r="618" spans="8:8" ht="12.75" x14ac:dyDescent="0.15">
      <c r="H618" s="31"/>
    </row>
    <row r="619" spans="8:8" ht="12.75" x14ac:dyDescent="0.15">
      <c r="H619" s="31"/>
    </row>
    <row r="620" spans="8:8" ht="12.75" x14ac:dyDescent="0.15">
      <c r="H620" s="31"/>
    </row>
    <row r="621" spans="8:8" ht="12.75" x14ac:dyDescent="0.15">
      <c r="H621" s="31"/>
    </row>
    <row r="622" spans="8:8" ht="12.75" x14ac:dyDescent="0.15">
      <c r="H622" s="31"/>
    </row>
    <row r="623" spans="8:8" ht="12.75" x14ac:dyDescent="0.15">
      <c r="H623" s="31"/>
    </row>
    <row r="624" spans="8:8" ht="12.75" x14ac:dyDescent="0.15">
      <c r="H624" s="31"/>
    </row>
    <row r="625" spans="8:8" ht="12.75" x14ac:dyDescent="0.15">
      <c r="H625" s="31"/>
    </row>
    <row r="626" spans="8:8" ht="12.75" x14ac:dyDescent="0.15">
      <c r="H626" s="31"/>
    </row>
    <row r="627" spans="8:8" ht="12.75" x14ac:dyDescent="0.15">
      <c r="H627" s="31"/>
    </row>
    <row r="628" spans="8:8" ht="12.75" x14ac:dyDescent="0.15">
      <c r="H628" s="31"/>
    </row>
    <row r="629" spans="8:8" ht="12.75" x14ac:dyDescent="0.15">
      <c r="H629" s="31"/>
    </row>
    <row r="630" spans="8:8" ht="12.75" x14ac:dyDescent="0.15">
      <c r="H630" s="31"/>
    </row>
    <row r="631" spans="8:8" ht="12.75" x14ac:dyDescent="0.15">
      <c r="H631" s="31"/>
    </row>
    <row r="632" spans="8:8" ht="12.75" x14ac:dyDescent="0.15">
      <c r="H632" s="31"/>
    </row>
    <row r="633" spans="8:8" ht="12.75" x14ac:dyDescent="0.15">
      <c r="H633" s="31"/>
    </row>
    <row r="634" spans="8:8" ht="12.75" x14ac:dyDescent="0.15">
      <c r="H634" s="31"/>
    </row>
    <row r="635" spans="8:8" ht="12.75" x14ac:dyDescent="0.15">
      <c r="H635" s="31"/>
    </row>
    <row r="636" spans="8:8" ht="12.75" x14ac:dyDescent="0.15">
      <c r="H636" s="31"/>
    </row>
    <row r="637" spans="8:8" ht="12.75" x14ac:dyDescent="0.15">
      <c r="H637" s="31"/>
    </row>
    <row r="638" spans="8:8" ht="12.75" x14ac:dyDescent="0.15">
      <c r="H638" s="31"/>
    </row>
    <row r="639" spans="8:8" ht="12.75" x14ac:dyDescent="0.15">
      <c r="H639" s="31"/>
    </row>
    <row r="640" spans="8:8" ht="12.75" x14ac:dyDescent="0.15">
      <c r="H640" s="31"/>
    </row>
    <row r="641" spans="8:8" ht="12.75" x14ac:dyDescent="0.15">
      <c r="H641" s="31"/>
    </row>
    <row r="642" spans="8:8" ht="12.75" x14ac:dyDescent="0.15">
      <c r="H642" s="31"/>
    </row>
    <row r="643" spans="8:8" ht="12.75" x14ac:dyDescent="0.15">
      <c r="H643" s="31"/>
    </row>
    <row r="644" spans="8:8" ht="12.75" x14ac:dyDescent="0.15">
      <c r="H644" s="31"/>
    </row>
    <row r="645" spans="8:8" ht="12.75" x14ac:dyDescent="0.15">
      <c r="H645" s="31"/>
    </row>
    <row r="646" spans="8:8" ht="12.75" x14ac:dyDescent="0.15">
      <c r="H646" s="31"/>
    </row>
    <row r="647" spans="8:8" ht="12.75" x14ac:dyDescent="0.15">
      <c r="H647" s="31"/>
    </row>
    <row r="648" spans="8:8" ht="12.75" x14ac:dyDescent="0.15">
      <c r="H648" s="31"/>
    </row>
    <row r="649" spans="8:8" ht="12.75" x14ac:dyDescent="0.15">
      <c r="H649" s="31"/>
    </row>
    <row r="650" spans="8:8" ht="12.75" x14ac:dyDescent="0.15">
      <c r="H650" s="31"/>
    </row>
    <row r="651" spans="8:8" ht="12.75" x14ac:dyDescent="0.15">
      <c r="H651" s="31"/>
    </row>
    <row r="652" spans="8:8" ht="12.75" x14ac:dyDescent="0.15">
      <c r="H652" s="31"/>
    </row>
    <row r="653" spans="8:8" ht="12.75" x14ac:dyDescent="0.15">
      <c r="H653" s="31"/>
    </row>
    <row r="654" spans="8:8" ht="12.75" x14ac:dyDescent="0.15">
      <c r="H654" s="31"/>
    </row>
    <row r="655" spans="8:8" ht="12.75" x14ac:dyDescent="0.15">
      <c r="H655" s="31"/>
    </row>
    <row r="656" spans="8:8" ht="12.75" x14ac:dyDescent="0.15">
      <c r="H656" s="31"/>
    </row>
    <row r="657" spans="8:8" ht="12.75" x14ac:dyDescent="0.15">
      <c r="H657" s="31"/>
    </row>
    <row r="658" spans="8:8" ht="12.75" x14ac:dyDescent="0.15">
      <c r="H658" s="31"/>
    </row>
    <row r="659" spans="8:8" ht="12.75" x14ac:dyDescent="0.15">
      <c r="H659" s="31"/>
    </row>
    <row r="660" spans="8:8" ht="12.75" x14ac:dyDescent="0.15">
      <c r="H660" s="31"/>
    </row>
    <row r="661" spans="8:8" ht="12.75" x14ac:dyDescent="0.15">
      <c r="H661" s="31"/>
    </row>
    <row r="662" spans="8:8" ht="12.75" x14ac:dyDescent="0.15">
      <c r="H662" s="31"/>
    </row>
    <row r="663" spans="8:8" ht="12.75" x14ac:dyDescent="0.15">
      <c r="H663" s="31"/>
    </row>
    <row r="664" spans="8:8" ht="12.75" x14ac:dyDescent="0.15">
      <c r="H664" s="31"/>
    </row>
    <row r="665" spans="8:8" ht="12.75" x14ac:dyDescent="0.15">
      <c r="H665" s="31"/>
    </row>
    <row r="666" spans="8:8" ht="12.75" x14ac:dyDescent="0.15">
      <c r="H666" s="31"/>
    </row>
    <row r="667" spans="8:8" ht="12.75" x14ac:dyDescent="0.15">
      <c r="H667" s="31"/>
    </row>
    <row r="668" spans="8:8" ht="12.75" x14ac:dyDescent="0.15">
      <c r="H668" s="31"/>
    </row>
    <row r="669" spans="8:8" ht="12.75" x14ac:dyDescent="0.15">
      <c r="H669" s="31"/>
    </row>
    <row r="670" spans="8:8" ht="12.75" x14ac:dyDescent="0.15">
      <c r="H670" s="31"/>
    </row>
    <row r="671" spans="8:8" ht="12.75" x14ac:dyDescent="0.15">
      <c r="H671" s="31"/>
    </row>
    <row r="672" spans="8:8" ht="12.75" x14ac:dyDescent="0.15">
      <c r="H672" s="31"/>
    </row>
    <row r="673" spans="8:8" ht="12.75" x14ac:dyDescent="0.15">
      <c r="H673" s="31"/>
    </row>
    <row r="674" spans="8:8" ht="12.75" x14ac:dyDescent="0.15">
      <c r="H674" s="31"/>
    </row>
    <row r="675" spans="8:8" ht="12.75" x14ac:dyDescent="0.15">
      <c r="H675" s="31"/>
    </row>
    <row r="676" spans="8:8" ht="12.75" x14ac:dyDescent="0.15">
      <c r="H676" s="31"/>
    </row>
    <row r="677" spans="8:8" ht="12.75" x14ac:dyDescent="0.15">
      <c r="H677" s="31"/>
    </row>
    <row r="678" spans="8:8" ht="12.75" x14ac:dyDescent="0.15">
      <c r="H678" s="31"/>
    </row>
    <row r="679" spans="8:8" ht="12.75" x14ac:dyDescent="0.15">
      <c r="H679" s="31"/>
    </row>
    <row r="680" spans="8:8" ht="12.75" x14ac:dyDescent="0.15">
      <c r="H680" s="31"/>
    </row>
    <row r="681" spans="8:8" ht="12.75" x14ac:dyDescent="0.15">
      <c r="H681" s="31"/>
    </row>
    <row r="682" spans="8:8" ht="12.75" x14ac:dyDescent="0.15">
      <c r="H682" s="31"/>
    </row>
    <row r="683" spans="8:8" ht="12.75" x14ac:dyDescent="0.15">
      <c r="H683" s="31"/>
    </row>
    <row r="684" spans="8:8" ht="12.75" x14ac:dyDescent="0.15">
      <c r="H684" s="31"/>
    </row>
    <row r="685" spans="8:8" ht="12.75" x14ac:dyDescent="0.15">
      <c r="H685" s="31"/>
    </row>
    <row r="686" spans="8:8" ht="12.75" x14ac:dyDescent="0.15">
      <c r="H686" s="31"/>
    </row>
    <row r="687" spans="8:8" ht="12.75" x14ac:dyDescent="0.15">
      <c r="H687" s="31"/>
    </row>
    <row r="688" spans="8:8" ht="12.75" x14ac:dyDescent="0.15">
      <c r="H688" s="31"/>
    </row>
    <row r="689" spans="8:8" ht="12.75" x14ac:dyDescent="0.15">
      <c r="H689" s="31"/>
    </row>
    <row r="690" spans="8:8" ht="12.75" x14ac:dyDescent="0.15">
      <c r="H690" s="31"/>
    </row>
    <row r="691" spans="8:8" ht="12.75" x14ac:dyDescent="0.15">
      <c r="H691" s="31"/>
    </row>
    <row r="692" spans="8:8" ht="12.75" x14ac:dyDescent="0.15">
      <c r="H692" s="31"/>
    </row>
    <row r="693" spans="8:8" ht="12.75" x14ac:dyDescent="0.15">
      <c r="H693" s="31"/>
    </row>
    <row r="694" spans="8:8" ht="12.75" x14ac:dyDescent="0.15">
      <c r="H694" s="31"/>
    </row>
    <row r="695" spans="8:8" ht="12.75" x14ac:dyDescent="0.15">
      <c r="H695" s="31"/>
    </row>
    <row r="696" spans="8:8" ht="12.75" x14ac:dyDescent="0.15">
      <c r="H696" s="31"/>
    </row>
    <row r="697" spans="8:8" ht="12.75" x14ac:dyDescent="0.15">
      <c r="H697" s="31"/>
    </row>
    <row r="698" spans="8:8" ht="12.75" x14ac:dyDescent="0.15">
      <c r="H698" s="31"/>
    </row>
    <row r="699" spans="8:8" ht="12.75" x14ac:dyDescent="0.15">
      <c r="H699" s="31"/>
    </row>
    <row r="700" spans="8:8" ht="12.75" x14ac:dyDescent="0.15">
      <c r="H700" s="31"/>
    </row>
    <row r="701" spans="8:8" ht="12.75" x14ac:dyDescent="0.15">
      <c r="H701" s="31"/>
    </row>
    <row r="702" spans="8:8" ht="12.75" x14ac:dyDescent="0.15">
      <c r="H702" s="31"/>
    </row>
    <row r="703" spans="8:8" ht="12.75" x14ac:dyDescent="0.15">
      <c r="H703" s="31"/>
    </row>
    <row r="704" spans="8:8" ht="12.75" x14ac:dyDescent="0.15">
      <c r="H704" s="31"/>
    </row>
    <row r="705" spans="8:8" ht="12.75" x14ac:dyDescent="0.15">
      <c r="H705" s="31"/>
    </row>
    <row r="706" spans="8:8" ht="12.75" x14ac:dyDescent="0.15">
      <c r="H706" s="31"/>
    </row>
    <row r="707" spans="8:8" ht="12.75" x14ac:dyDescent="0.15">
      <c r="H707" s="31"/>
    </row>
    <row r="708" spans="8:8" ht="12.75" x14ac:dyDescent="0.15">
      <c r="H708" s="31"/>
    </row>
    <row r="709" spans="8:8" ht="12.75" x14ac:dyDescent="0.15">
      <c r="H709" s="31"/>
    </row>
    <row r="710" spans="8:8" ht="12.75" x14ac:dyDescent="0.15">
      <c r="H710" s="31"/>
    </row>
    <row r="711" spans="8:8" ht="12.75" x14ac:dyDescent="0.15">
      <c r="H711" s="31"/>
    </row>
    <row r="712" spans="8:8" ht="12.75" x14ac:dyDescent="0.15">
      <c r="H712" s="31"/>
    </row>
    <row r="713" spans="8:8" ht="12.75" x14ac:dyDescent="0.15">
      <c r="H713" s="31"/>
    </row>
    <row r="714" spans="8:8" ht="12.75" x14ac:dyDescent="0.15">
      <c r="H714" s="31"/>
    </row>
    <row r="715" spans="8:8" ht="12.75" x14ac:dyDescent="0.15">
      <c r="H715" s="31"/>
    </row>
    <row r="716" spans="8:8" ht="12.75" x14ac:dyDescent="0.15">
      <c r="H716" s="31"/>
    </row>
    <row r="717" spans="8:8" ht="12.75" x14ac:dyDescent="0.15">
      <c r="H717" s="31"/>
    </row>
    <row r="718" spans="8:8" ht="12.75" x14ac:dyDescent="0.15">
      <c r="H718" s="31"/>
    </row>
    <row r="719" spans="8:8" ht="12.75" x14ac:dyDescent="0.15">
      <c r="H719" s="31"/>
    </row>
    <row r="720" spans="8:8" ht="12.75" x14ac:dyDescent="0.15">
      <c r="H720" s="31"/>
    </row>
    <row r="721" spans="8:8" ht="12.75" x14ac:dyDescent="0.15">
      <c r="H721" s="31"/>
    </row>
    <row r="722" spans="8:8" ht="12.75" x14ac:dyDescent="0.15">
      <c r="H722" s="31"/>
    </row>
    <row r="723" spans="8:8" ht="12.75" x14ac:dyDescent="0.15">
      <c r="H723" s="31"/>
    </row>
    <row r="724" spans="8:8" ht="12.75" x14ac:dyDescent="0.15">
      <c r="H724" s="31"/>
    </row>
    <row r="725" spans="8:8" ht="12.75" x14ac:dyDescent="0.15">
      <c r="H725" s="31"/>
    </row>
    <row r="726" spans="8:8" ht="12.75" x14ac:dyDescent="0.15">
      <c r="H726" s="31"/>
    </row>
    <row r="727" spans="8:8" ht="12.75" x14ac:dyDescent="0.15">
      <c r="H727" s="31"/>
    </row>
    <row r="728" spans="8:8" ht="12.75" x14ac:dyDescent="0.15">
      <c r="H728" s="31"/>
    </row>
    <row r="729" spans="8:8" ht="12.75" x14ac:dyDescent="0.15">
      <c r="H729" s="31"/>
    </row>
    <row r="730" spans="8:8" ht="12.75" x14ac:dyDescent="0.15">
      <c r="H730" s="31"/>
    </row>
    <row r="731" spans="8:8" ht="12.75" x14ac:dyDescent="0.15">
      <c r="H731" s="31"/>
    </row>
    <row r="732" spans="8:8" ht="12.75" x14ac:dyDescent="0.15">
      <c r="H732" s="31"/>
    </row>
    <row r="733" spans="8:8" ht="12.75" x14ac:dyDescent="0.15">
      <c r="H733" s="31"/>
    </row>
    <row r="734" spans="8:8" ht="12.75" x14ac:dyDescent="0.15">
      <c r="H734" s="31"/>
    </row>
    <row r="735" spans="8:8" ht="12.75" x14ac:dyDescent="0.15">
      <c r="H735" s="31"/>
    </row>
    <row r="736" spans="8:8" ht="12.75" x14ac:dyDescent="0.15">
      <c r="H736" s="31"/>
    </row>
    <row r="737" spans="8:8" ht="12.75" x14ac:dyDescent="0.15">
      <c r="H737" s="31"/>
    </row>
    <row r="738" spans="8:8" ht="12.75" x14ac:dyDescent="0.15">
      <c r="H738" s="31"/>
    </row>
    <row r="739" spans="8:8" ht="12.75" x14ac:dyDescent="0.15">
      <c r="H739" s="31"/>
    </row>
    <row r="740" spans="8:8" ht="12.75" x14ac:dyDescent="0.15">
      <c r="H740" s="31"/>
    </row>
    <row r="741" spans="8:8" ht="12.75" x14ac:dyDescent="0.15">
      <c r="H741" s="31"/>
    </row>
    <row r="742" spans="8:8" ht="12.75" x14ac:dyDescent="0.15">
      <c r="H742" s="31"/>
    </row>
    <row r="743" spans="8:8" ht="12.75" x14ac:dyDescent="0.15">
      <c r="H743" s="31"/>
    </row>
    <row r="744" spans="8:8" ht="12.75" x14ac:dyDescent="0.15">
      <c r="H744" s="31"/>
    </row>
    <row r="745" spans="8:8" ht="12.75" x14ac:dyDescent="0.15">
      <c r="H745" s="31"/>
    </row>
    <row r="746" spans="8:8" ht="12.75" x14ac:dyDescent="0.15">
      <c r="H746" s="31"/>
    </row>
    <row r="747" spans="8:8" ht="12.75" x14ac:dyDescent="0.15">
      <c r="H747" s="31"/>
    </row>
    <row r="748" spans="8:8" ht="12.75" x14ac:dyDescent="0.15">
      <c r="H748" s="31"/>
    </row>
    <row r="749" spans="8:8" ht="12.75" x14ac:dyDescent="0.15">
      <c r="H749" s="31"/>
    </row>
    <row r="750" spans="8:8" ht="12.75" x14ac:dyDescent="0.15">
      <c r="H750" s="31"/>
    </row>
    <row r="751" spans="8:8" ht="12.75" x14ac:dyDescent="0.15">
      <c r="H751" s="31"/>
    </row>
    <row r="752" spans="8:8" ht="12.75" x14ac:dyDescent="0.15">
      <c r="H752" s="31"/>
    </row>
    <row r="753" spans="8:8" ht="12.75" x14ac:dyDescent="0.15">
      <c r="H753" s="31"/>
    </row>
    <row r="754" spans="8:8" ht="12.75" x14ac:dyDescent="0.15">
      <c r="H754" s="31"/>
    </row>
    <row r="755" spans="8:8" ht="12.75" x14ac:dyDescent="0.15">
      <c r="H755" s="31"/>
    </row>
    <row r="756" spans="8:8" ht="12.75" x14ac:dyDescent="0.15">
      <c r="H756" s="31"/>
    </row>
    <row r="757" spans="8:8" ht="12.75" x14ac:dyDescent="0.15">
      <c r="H757" s="31"/>
    </row>
    <row r="758" spans="8:8" ht="12.75" x14ac:dyDescent="0.15">
      <c r="H758" s="31"/>
    </row>
    <row r="759" spans="8:8" ht="12.75" x14ac:dyDescent="0.15">
      <c r="H759" s="31"/>
    </row>
    <row r="760" spans="8:8" ht="12.75" x14ac:dyDescent="0.15">
      <c r="H760" s="31"/>
    </row>
    <row r="761" spans="8:8" ht="12.75" x14ac:dyDescent="0.15">
      <c r="H761" s="31"/>
    </row>
    <row r="762" spans="8:8" ht="12.75" x14ac:dyDescent="0.15">
      <c r="H762" s="31"/>
    </row>
    <row r="763" spans="8:8" ht="12.75" x14ac:dyDescent="0.15">
      <c r="H763" s="31"/>
    </row>
    <row r="764" spans="8:8" ht="12.75" x14ac:dyDescent="0.15">
      <c r="H764" s="31"/>
    </row>
    <row r="765" spans="8:8" ht="12.75" x14ac:dyDescent="0.15">
      <c r="H765" s="31"/>
    </row>
    <row r="766" spans="8:8" ht="12.75" x14ac:dyDescent="0.15">
      <c r="H766" s="31"/>
    </row>
    <row r="767" spans="8:8" ht="12.75" x14ac:dyDescent="0.15">
      <c r="H767" s="31"/>
    </row>
    <row r="768" spans="8:8" ht="12.75" x14ac:dyDescent="0.15">
      <c r="H768" s="31"/>
    </row>
    <row r="769" spans="8:8" ht="12.75" x14ac:dyDescent="0.15">
      <c r="H769" s="31"/>
    </row>
    <row r="770" spans="8:8" ht="12.75" x14ac:dyDescent="0.15">
      <c r="H770" s="31"/>
    </row>
    <row r="771" spans="8:8" ht="12.75" x14ac:dyDescent="0.15">
      <c r="H771" s="31"/>
    </row>
    <row r="772" spans="8:8" ht="12.75" x14ac:dyDescent="0.15">
      <c r="H772" s="31"/>
    </row>
    <row r="773" spans="8:8" ht="12.75" x14ac:dyDescent="0.15">
      <c r="H773" s="31"/>
    </row>
    <row r="774" spans="8:8" ht="12.75" x14ac:dyDescent="0.15">
      <c r="H774" s="31"/>
    </row>
    <row r="775" spans="8:8" ht="12.75" x14ac:dyDescent="0.15">
      <c r="H775" s="31"/>
    </row>
    <row r="776" spans="8:8" ht="12.75" x14ac:dyDescent="0.15">
      <c r="H776" s="31"/>
    </row>
    <row r="777" spans="8:8" ht="12.75" x14ac:dyDescent="0.15">
      <c r="H777" s="31"/>
    </row>
    <row r="778" spans="8:8" ht="12.75" x14ac:dyDescent="0.15">
      <c r="H778" s="31"/>
    </row>
    <row r="779" spans="8:8" ht="12.75" x14ac:dyDescent="0.15">
      <c r="H779" s="31"/>
    </row>
    <row r="780" spans="8:8" ht="12.75" x14ac:dyDescent="0.15">
      <c r="H780" s="31"/>
    </row>
    <row r="781" spans="8:8" ht="12.75" x14ac:dyDescent="0.15">
      <c r="H781" s="31"/>
    </row>
    <row r="782" spans="8:8" ht="12.75" x14ac:dyDescent="0.15">
      <c r="H782" s="31"/>
    </row>
    <row r="783" spans="8:8" ht="12.75" x14ac:dyDescent="0.15">
      <c r="H783" s="31"/>
    </row>
    <row r="784" spans="8:8" ht="12.75" x14ac:dyDescent="0.15">
      <c r="H784" s="31"/>
    </row>
    <row r="785" spans="8:8" ht="12.75" x14ac:dyDescent="0.15">
      <c r="H785" s="31"/>
    </row>
    <row r="786" spans="8:8" ht="12.75" x14ac:dyDescent="0.15">
      <c r="H786" s="31"/>
    </row>
    <row r="787" spans="8:8" ht="12.75" x14ac:dyDescent="0.15">
      <c r="H787" s="31"/>
    </row>
    <row r="788" spans="8:8" ht="12.75" x14ac:dyDescent="0.15">
      <c r="H788" s="31"/>
    </row>
    <row r="789" spans="8:8" ht="12.75" x14ac:dyDescent="0.15">
      <c r="H789" s="31"/>
    </row>
    <row r="790" spans="8:8" ht="12.75" x14ac:dyDescent="0.15">
      <c r="H790" s="31"/>
    </row>
    <row r="791" spans="8:8" ht="12.75" x14ac:dyDescent="0.15">
      <c r="H791" s="31"/>
    </row>
    <row r="792" spans="8:8" ht="12.75" x14ac:dyDescent="0.15">
      <c r="H792" s="31"/>
    </row>
    <row r="793" spans="8:8" ht="12.75" x14ac:dyDescent="0.15">
      <c r="H793" s="31"/>
    </row>
    <row r="794" spans="8:8" ht="12.75" x14ac:dyDescent="0.15">
      <c r="H794" s="31"/>
    </row>
    <row r="795" spans="8:8" ht="12.75" x14ac:dyDescent="0.15">
      <c r="H795" s="31"/>
    </row>
    <row r="796" spans="8:8" ht="12.75" x14ac:dyDescent="0.15">
      <c r="H796" s="31"/>
    </row>
    <row r="797" spans="8:8" ht="12.75" x14ac:dyDescent="0.15">
      <c r="H797" s="31"/>
    </row>
    <row r="798" spans="8:8" ht="12.75" x14ac:dyDescent="0.15">
      <c r="H798" s="31"/>
    </row>
    <row r="799" spans="8:8" ht="12.75" x14ac:dyDescent="0.15">
      <c r="H799" s="31"/>
    </row>
    <row r="800" spans="8:8" ht="12.75" x14ac:dyDescent="0.15">
      <c r="H800" s="31"/>
    </row>
    <row r="801" spans="8:8" ht="12.75" x14ac:dyDescent="0.15">
      <c r="H801" s="31"/>
    </row>
    <row r="802" spans="8:8" ht="12.75" x14ac:dyDescent="0.15">
      <c r="H802" s="31"/>
    </row>
    <row r="803" spans="8:8" ht="12.75" x14ac:dyDescent="0.15">
      <c r="H803" s="31"/>
    </row>
    <row r="804" spans="8:8" ht="12.75" x14ac:dyDescent="0.15">
      <c r="H804" s="31"/>
    </row>
    <row r="805" spans="8:8" ht="12.75" x14ac:dyDescent="0.15">
      <c r="H805" s="31"/>
    </row>
    <row r="806" spans="8:8" ht="12.75" x14ac:dyDescent="0.15">
      <c r="H806" s="31"/>
    </row>
    <row r="807" spans="8:8" ht="12.75" x14ac:dyDescent="0.15">
      <c r="H807" s="31"/>
    </row>
    <row r="808" spans="8:8" ht="12.75" x14ac:dyDescent="0.15">
      <c r="H808" s="31"/>
    </row>
    <row r="809" spans="8:8" ht="12.75" x14ac:dyDescent="0.15">
      <c r="H809" s="31"/>
    </row>
    <row r="810" spans="8:8" ht="12.75" x14ac:dyDescent="0.15">
      <c r="H810" s="31"/>
    </row>
    <row r="811" spans="8:8" ht="12.75" x14ac:dyDescent="0.15">
      <c r="H811" s="31"/>
    </row>
    <row r="812" spans="8:8" ht="12.75" x14ac:dyDescent="0.15">
      <c r="H812" s="31"/>
    </row>
    <row r="813" spans="8:8" ht="12.75" x14ac:dyDescent="0.15">
      <c r="H813" s="31"/>
    </row>
    <row r="814" spans="8:8" ht="12.75" x14ac:dyDescent="0.15">
      <c r="H814" s="31"/>
    </row>
    <row r="815" spans="8:8" ht="12.75" x14ac:dyDescent="0.15">
      <c r="H815" s="31"/>
    </row>
    <row r="816" spans="8:8" ht="12.75" x14ac:dyDescent="0.15">
      <c r="H816" s="31"/>
    </row>
    <row r="817" spans="8:8" ht="12.75" x14ac:dyDescent="0.15">
      <c r="H817" s="31"/>
    </row>
    <row r="818" spans="8:8" ht="12.75" x14ac:dyDescent="0.15">
      <c r="H818" s="31"/>
    </row>
    <row r="819" spans="8:8" ht="12.75" x14ac:dyDescent="0.15">
      <c r="H819" s="31"/>
    </row>
    <row r="820" spans="8:8" ht="12.75" x14ac:dyDescent="0.15">
      <c r="H820" s="31"/>
    </row>
    <row r="821" spans="8:8" ht="12.75" x14ac:dyDescent="0.15">
      <c r="H821" s="31"/>
    </row>
    <row r="822" spans="8:8" ht="12.75" x14ac:dyDescent="0.15">
      <c r="H822" s="31"/>
    </row>
    <row r="823" spans="8:8" ht="12.75" x14ac:dyDescent="0.15">
      <c r="H823" s="31"/>
    </row>
    <row r="824" spans="8:8" ht="12.75" x14ac:dyDescent="0.15">
      <c r="H824" s="31"/>
    </row>
    <row r="825" spans="8:8" ht="12.75" x14ac:dyDescent="0.15">
      <c r="H825" s="31"/>
    </row>
    <row r="826" spans="8:8" ht="12.75" x14ac:dyDescent="0.15">
      <c r="H826" s="31"/>
    </row>
    <row r="827" spans="8:8" ht="12.75" x14ac:dyDescent="0.15">
      <c r="H827" s="31"/>
    </row>
    <row r="828" spans="8:8" ht="12.75" x14ac:dyDescent="0.15">
      <c r="H828" s="31"/>
    </row>
    <row r="829" spans="8:8" ht="12.75" x14ac:dyDescent="0.15">
      <c r="H829" s="31"/>
    </row>
    <row r="830" spans="8:8" ht="12.75" x14ac:dyDescent="0.15">
      <c r="H830" s="31"/>
    </row>
    <row r="831" spans="8:8" ht="12.75" x14ac:dyDescent="0.15">
      <c r="H831" s="31"/>
    </row>
    <row r="832" spans="8:8" ht="12.75" x14ac:dyDescent="0.15">
      <c r="H832" s="31"/>
    </row>
    <row r="833" spans="8:8" ht="12.75" x14ac:dyDescent="0.15">
      <c r="H833" s="31"/>
    </row>
    <row r="834" spans="8:8" ht="12.75" x14ac:dyDescent="0.15">
      <c r="H834" s="31"/>
    </row>
    <row r="835" spans="8:8" ht="12.75" x14ac:dyDescent="0.15">
      <c r="H835" s="31"/>
    </row>
    <row r="836" spans="8:8" ht="12.75" x14ac:dyDescent="0.15">
      <c r="H836" s="31"/>
    </row>
    <row r="837" spans="8:8" ht="12.75" x14ac:dyDescent="0.15">
      <c r="H837" s="31"/>
    </row>
    <row r="838" spans="8:8" ht="12.75" x14ac:dyDescent="0.15">
      <c r="H838" s="31"/>
    </row>
    <row r="839" spans="8:8" ht="12.75" x14ac:dyDescent="0.15">
      <c r="H839" s="31"/>
    </row>
    <row r="840" spans="8:8" ht="12.75" x14ac:dyDescent="0.15">
      <c r="H840" s="31"/>
    </row>
    <row r="841" spans="8:8" ht="12.75" x14ac:dyDescent="0.15">
      <c r="H841" s="31"/>
    </row>
    <row r="842" spans="8:8" ht="12.75" x14ac:dyDescent="0.15">
      <c r="H842" s="31"/>
    </row>
    <row r="843" spans="8:8" ht="12.75" x14ac:dyDescent="0.15">
      <c r="H843" s="31"/>
    </row>
    <row r="844" spans="8:8" ht="12.75" x14ac:dyDescent="0.15">
      <c r="H844" s="31"/>
    </row>
    <row r="845" spans="8:8" ht="12.75" x14ac:dyDescent="0.15">
      <c r="H845" s="31"/>
    </row>
    <row r="846" spans="8:8" ht="12.75" x14ac:dyDescent="0.15">
      <c r="H846" s="31"/>
    </row>
    <row r="847" spans="8:8" ht="12.75" x14ac:dyDescent="0.15">
      <c r="H847" s="31"/>
    </row>
    <row r="848" spans="8:8" ht="12.75" x14ac:dyDescent="0.15">
      <c r="H848" s="31"/>
    </row>
    <row r="849" spans="8:8" ht="12.75" x14ac:dyDescent="0.15">
      <c r="H849" s="31"/>
    </row>
    <row r="850" spans="8:8" ht="12.75" x14ac:dyDescent="0.15">
      <c r="H850" s="31"/>
    </row>
    <row r="851" spans="8:8" ht="12.75" x14ac:dyDescent="0.15">
      <c r="H851" s="31"/>
    </row>
    <row r="852" spans="8:8" ht="12.75" x14ac:dyDescent="0.15">
      <c r="H852" s="31"/>
    </row>
    <row r="853" spans="8:8" ht="12.75" x14ac:dyDescent="0.15">
      <c r="H853" s="31"/>
    </row>
    <row r="854" spans="8:8" ht="12.75" x14ac:dyDescent="0.15">
      <c r="H854" s="31"/>
    </row>
    <row r="855" spans="8:8" ht="12.75" x14ac:dyDescent="0.15">
      <c r="H855" s="31"/>
    </row>
    <row r="856" spans="8:8" ht="12.75" x14ac:dyDescent="0.15">
      <c r="H856" s="31"/>
    </row>
    <row r="857" spans="8:8" ht="12.75" x14ac:dyDescent="0.15">
      <c r="H857" s="31"/>
    </row>
    <row r="858" spans="8:8" ht="12.75" x14ac:dyDescent="0.15">
      <c r="H858" s="31"/>
    </row>
    <row r="859" spans="8:8" ht="12.75" x14ac:dyDescent="0.15">
      <c r="H859" s="31"/>
    </row>
    <row r="860" spans="8:8" ht="12.75" x14ac:dyDescent="0.15">
      <c r="H860" s="31"/>
    </row>
    <row r="861" spans="8:8" ht="12.75" x14ac:dyDescent="0.15">
      <c r="H861" s="31"/>
    </row>
    <row r="862" spans="8:8" ht="12.75" x14ac:dyDescent="0.15">
      <c r="H862" s="31"/>
    </row>
    <row r="863" spans="8:8" ht="12.75" x14ac:dyDescent="0.15">
      <c r="H863" s="31"/>
    </row>
    <row r="864" spans="8:8" ht="12.75" x14ac:dyDescent="0.15">
      <c r="H864" s="31"/>
    </row>
    <row r="865" spans="8:8" ht="12.75" x14ac:dyDescent="0.15">
      <c r="H865" s="31"/>
    </row>
    <row r="866" spans="8:8" ht="12.75" x14ac:dyDescent="0.15">
      <c r="H866" s="31"/>
    </row>
    <row r="867" spans="8:8" ht="12.75" x14ac:dyDescent="0.15">
      <c r="H867" s="31"/>
    </row>
    <row r="868" spans="8:8" ht="12.75" x14ac:dyDescent="0.15">
      <c r="H868" s="31"/>
    </row>
    <row r="869" spans="8:8" ht="12.75" x14ac:dyDescent="0.15">
      <c r="H869" s="31"/>
    </row>
    <row r="870" spans="8:8" ht="12.75" x14ac:dyDescent="0.15">
      <c r="H870" s="31"/>
    </row>
    <row r="871" spans="8:8" ht="12.75" x14ac:dyDescent="0.15">
      <c r="H871" s="31"/>
    </row>
    <row r="872" spans="8:8" ht="12.75" x14ac:dyDescent="0.15">
      <c r="H872" s="31"/>
    </row>
    <row r="873" spans="8:8" ht="12.75" x14ac:dyDescent="0.15">
      <c r="H873" s="31"/>
    </row>
    <row r="874" spans="8:8" ht="12.75" x14ac:dyDescent="0.15">
      <c r="H874" s="31"/>
    </row>
    <row r="875" spans="8:8" ht="12.75" x14ac:dyDescent="0.15">
      <c r="H875" s="31"/>
    </row>
    <row r="876" spans="8:8" ht="12.75" x14ac:dyDescent="0.15">
      <c r="H876" s="31"/>
    </row>
    <row r="877" spans="8:8" ht="12.75" x14ac:dyDescent="0.15">
      <c r="H877" s="31"/>
    </row>
    <row r="878" spans="8:8" ht="12.75" x14ac:dyDescent="0.15">
      <c r="H878" s="31"/>
    </row>
    <row r="879" spans="8:8" ht="12.75" x14ac:dyDescent="0.15">
      <c r="H879" s="31"/>
    </row>
    <row r="880" spans="8:8" ht="12.75" x14ac:dyDescent="0.15">
      <c r="H880" s="31"/>
    </row>
    <row r="881" spans="8:8" ht="12.75" x14ac:dyDescent="0.15">
      <c r="H881" s="31"/>
    </row>
    <row r="882" spans="8:8" ht="12.75" x14ac:dyDescent="0.15">
      <c r="H882" s="31"/>
    </row>
    <row r="883" spans="8:8" ht="12.75" x14ac:dyDescent="0.15">
      <c r="H883" s="31"/>
    </row>
    <row r="884" spans="8:8" ht="12.75" x14ac:dyDescent="0.15">
      <c r="H884" s="31"/>
    </row>
    <row r="885" spans="8:8" ht="12.75" x14ac:dyDescent="0.15">
      <c r="H885" s="31"/>
    </row>
    <row r="886" spans="8:8" ht="12.75" x14ac:dyDescent="0.15">
      <c r="H886" s="31"/>
    </row>
    <row r="887" spans="8:8" ht="12.75" x14ac:dyDescent="0.15">
      <c r="H887" s="31"/>
    </row>
    <row r="888" spans="8:8" ht="12.75" x14ac:dyDescent="0.15">
      <c r="H888" s="31"/>
    </row>
    <row r="889" spans="8:8" ht="12.75" x14ac:dyDescent="0.15">
      <c r="H889" s="31"/>
    </row>
    <row r="890" spans="8:8" ht="12.75" x14ac:dyDescent="0.15">
      <c r="H890" s="31"/>
    </row>
    <row r="891" spans="8:8" ht="12.75" x14ac:dyDescent="0.15">
      <c r="H891" s="31"/>
    </row>
    <row r="892" spans="8:8" ht="12.75" x14ac:dyDescent="0.15">
      <c r="H892" s="31"/>
    </row>
    <row r="893" spans="8:8" ht="12.75" x14ac:dyDescent="0.15">
      <c r="H893" s="31"/>
    </row>
    <row r="894" spans="8:8" ht="12.75" x14ac:dyDescent="0.15">
      <c r="H894" s="31"/>
    </row>
    <row r="895" spans="8:8" ht="12.75" x14ac:dyDescent="0.15">
      <c r="H895" s="31"/>
    </row>
    <row r="896" spans="8:8" ht="12.75" x14ac:dyDescent="0.15">
      <c r="H896" s="31"/>
    </row>
    <row r="897" spans="8:8" ht="12.75" x14ac:dyDescent="0.15">
      <c r="H897" s="31"/>
    </row>
    <row r="898" spans="8:8" ht="12.75" x14ac:dyDescent="0.15">
      <c r="H898" s="31"/>
    </row>
    <row r="899" spans="8:8" ht="12.75" x14ac:dyDescent="0.15">
      <c r="H899" s="31"/>
    </row>
    <row r="900" spans="8:8" ht="12.75" x14ac:dyDescent="0.15">
      <c r="H900" s="31"/>
    </row>
    <row r="901" spans="8:8" ht="12.75" x14ac:dyDescent="0.15">
      <c r="H901" s="31"/>
    </row>
    <row r="902" spans="8:8" ht="12.75" x14ac:dyDescent="0.15">
      <c r="H902" s="31"/>
    </row>
    <row r="903" spans="8:8" ht="12.75" x14ac:dyDescent="0.15">
      <c r="H903" s="31"/>
    </row>
    <row r="904" spans="8:8" ht="12.75" x14ac:dyDescent="0.15">
      <c r="H904" s="31"/>
    </row>
    <row r="905" spans="8:8" ht="12.75" x14ac:dyDescent="0.15">
      <c r="H905" s="31"/>
    </row>
    <row r="906" spans="8:8" ht="12.75" x14ac:dyDescent="0.15">
      <c r="H906" s="31"/>
    </row>
    <row r="907" spans="8:8" ht="12.75" x14ac:dyDescent="0.15">
      <c r="H907" s="31"/>
    </row>
    <row r="908" spans="8:8" ht="12.75" x14ac:dyDescent="0.15">
      <c r="H908" s="31"/>
    </row>
    <row r="909" spans="8:8" ht="12.75" x14ac:dyDescent="0.15">
      <c r="H909" s="31"/>
    </row>
    <row r="910" spans="8:8" ht="12.75" x14ac:dyDescent="0.15">
      <c r="H910" s="31"/>
    </row>
    <row r="911" spans="8:8" ht="12.75" x14ac:dyDescent="0.15">
      <c r="H911" s="31"/>
    </row>
    <row r="912" spans="8:8" ht="12.75" x14ac:dyDescent="0.15">
      <c r="H912" s="31"/>
    </row>
    <row r="913" spans="8:8" ht="12.75" x14ac:dyDescent="0.15">
      <c r="H913" s="31"/>
    </row>
    <row r="914" spans="8:8" ht="12.75" x14ac:dyDescent="0.15">
      <c r="H914" s="31"/>
    </row>
    <row r="915" spans="8:8" ht="12.75" x14ac:dyDescent="0.15">
      <c r="H915" s="31"/>
    </row>
    <row r="916" spans="8:8" ht="12.75" x14ac:dyDescent="0.15">
      <c r="H916" s="31"/>
    </row>
    <row r="917" spans="8:8" ht="12.75" x14ac:dyDescent="0.15">
      <c r="H917" s="31"/>
    </row>
    <row r="918" spans="8:8" ht="12.75" x14ac:dyDescent="0.15">
      <c r="H918" s="31"/>
    </row>
    <row r="919" spans="8:8" ht="12.75" x14ac:dyDescent="0.15">
      <c r="H919" s="31"/>
    </row>
    <row r="920" spans="8:8" ht="12.75" x14ac:dyDescent="0.15">
      <c r="H920" s="31"/>
    </row>
    <row r="921" spans="8:8" ht="12.75" x14ac:dyDescent="0.15">
      <c r="H921" s="31"/>
    </row>
    <row r="922" spans="8:8" ht="12.75" x14ac:dyDescent="0.15">
      <c r="H922" s="31"/>
    </row>
    <row r="923" spans="8:8" ht="12.75" x14ac:dyDescent="0.15">
      <c r="H923" s="31"/>
    </row>
    <row r="924" spans="8:8" ht="12.75" x14ac:dyDescent="0.15">
      <c r="H924" s="31"/>
    </row>
    <row r="925" spans="8:8" ht="12.75" x14ac:dyDescent="0.15">
      <c r="H925" s="31"/>
    </row>
    <row r="926" spans="8:8" ht="12.75" x14ac:dyDescent="0.15">
      <c r="H926" s="31"/>
    </row>
    <row r="927" spans="8:8" ht="12.75" x14ac:dyDescent="0.15">
      <c r="H927" s="31"/>
    </row>
    <row r="928" spans="8:8" ht="12.75" x14ac:dyDescent="0.15">
      <c r="H928" s="31"/>
    </row>
    <row r="929" spans="8:8" ht="12.75" x14ac:dyDescent="0.15">
      <c r="H929" s="31"/>
    </row>
    <row r="930" spans="8:8" ht="12.75" x14ac:dyDescent="0.15">
      <c r="H930" s="31"/>
    </row>
    <row r="931" spans="8:8" ht="12.75" x14ac:dyDescent="0.15">
      <c r="H931" s="31"/>
    </row>
    <row r="932" spans="8:8" ht="12.75" x14ac:dyDescent="0.15">
      <c r="H932" s="31"/>
    </row>
    <row r="933" spans="8:8" ht="12.75" x14ac:dyDescent="0.15">
      <c r="H933" s="31"/>
    </row>
    <row r="934" spans="8:8" ht="12.75" x14ac:dyDescent="0.15">
      <c r="H934" s="31"/>
    </row>
    <row r="935" spans="8:8" ht="12.75" x14ac:dyDescent="0.15">
      <c r="H935" s="31"/>
    </row>
    <row r="936" spans="8:8" ht="12.75" x14ac:dyDescent="0.15">
      <c r="H936" s="31"/>
    </row>
    <row r="937" spans="8:8" ht="12.75" x14ac:dyDescent="0.15">
      <c r="H937" s="31"/>
    </row>
    <row r="938" spans="8:8" ht="12.75" x14ac:dyDescent="0.15">
      <c r="H938" s="31"/>
    </row>
    <row r="939" spans="8:8" ht="12.75" x14ac:dyDescent="0.15">
      <c r="H939" s="31"/>
    </row>
    <row r="940" spans="8:8" ht="12.75" x14ac:dyDescent="0.15">
      <c r="H940" s="31"/>
    </row>
    <row r="941" spans="8:8" ht="12.75" x14ac:dyDescent="0.15">
      <c r="H941" s="31"/>
    </row>
    <row r="942" spans="8:8" ht="12.75" x14ac:dyDescent="0.15">
      <c r="H942" s="31"/>
    </row>
    <row r="943" spans="8:8" ht="12.75" x14ac:dyDescent="0.15">
      <c r="H943" s="31"/>
    </row>
    <row r="944" spans="8:8" ht="12.75" x14ac:dyDescent="0.15">
      <c r="H944" s="31"/>
    </row>
    <row r="945" spans="8:8" ht="12.75" x14ac:dyDescent="0.15">
      <c r="H945" s="31"/>
    </row>
    <row r="946" spans="8:8" ht="12.75" x14ac:dyDescent="0.15">
      <c r="H946" s="31"/>
    </row>
    <row r="947" spans="8:8" ht="12.75" x14ac:dyDescent="0.15">
      <c r="H947" s="31"/>
    </row>
    <row r="948" spans="8:8" ht="12.75" x14ac:dyDescent="0.15">
      <c r="H948" s="31"/>
    </row>
    <row r="949" spans="8:8" ht="12.75" x14ac:dyDescent="0.15">
      <c r="H949" s="31"/>
    </row>
    <row r="950" spans="8:8" ht="12.75" x14ac:dyDescent="0.15">
      <c r="H950" s="31"/>
    </row>
    <row r="951" spans="8:8" ht="12.75" x14ac:dyDescent="0.15">
      <c r="H951" s="31"/>
    </row>
    <row r="952" spans="8:8" ht="12.75" x14ac:dyDescent="0.15">
      <c r="H952" s="31"/>
    </row>
    <row r="953" spans="8:8" ht="12.75" x14ac:dyDescent="0.15">
      <c r="H953" s="31"/>
    </row>
    <row r="954" spans="8:8" ht="12.75" x14ac:dyDescent="0.15">
      <c r="H954" s="31"/>
    </row>
    <row r="955" spans="8:8" ht="12.75" x14ac:dyDescent="0.15">
      <c r="H955" s="31"/>
    </row>
    <row r="956" spans="8:8" ht="12.75" x14ac:dyDescent="0.15">
      <c r="H956" s="31"/>
    </row>
    <row r="957" spans="8:8" ht="12.75" x14ac:dyDescent="0.15">
      <c r="H957" s="31"/>
    </row>
    <row r="958" spans="8:8" ht="12.75" x14ac:dyDescent="0.15">
      <c r="H958" s="31"/>
    </row>
    <row r="959" spans="8:8" ht="12.75" x14ac:dyDescent="0.15">
      <c r="H959" s="31"/>
    </row>
    <row r="960" spans="8:8" ht="12.75" x14ac:dyDescent="0.15">
      <c r="H960" s="31"/>
    </row>
    <row r="961" spans="8:8" ht="12.75" x14ac:dyDescent="0.15">
      <c r="H961" s="31"/>
    </row>
    <row r="962" spans="8:8" ht="12.75" x14ac:dyDescent="0.15">
      <c r="H962" s="31"/>
    </row>
    <row r="963" spans="8:8" ht="12.75" x14ac:dyDescent="0.15">
      <c r="H963" s="31"/>
    </row>
    <row r="964" spans="8:8" ht="12.75" x14ac:dyDescent="0.15">
      <c r="H964" s="31"/>
    </row>
    <row r="965" spans="8:8" ht="12.75" x14ac:dyDescent="0.15">
      <c r="H965" s="31"/>
    </row>
    <row r="966" spans="8:8" ht="12.75" x14ac:dyDescent="0.15">
      <c r="H966" s="31"/>
    </row>
    <row r="967" spans="8:8" ht="12.75" x14ac:dyDescent="0.15">
      <c r="H967" s="31"/>
    </row>
    <row r="968" spans="8:8" ht="12.75" x14ac:dyDescent="0.15">
      <c r="H968" s="31"/>
    </row>
    <row r="969" spans="8:8" ht="12.75" x14ac:dyDescent="0.15">
      <c r="H969" s="31"/>
    </row>
    <row r="970" spans="8:8" ht="12.75" x14ac:dyDescent="0.15">
      <c r="H970" s="31"/>
    </row>
    <row r="971" spans="8:8" ht="12.75" x14ac:dyDescent="0.15">
      <c r="H971" s="31"/>
    </row>
    <row r="972" spans="8:8" ht="12.75" x14ac:dyDescent="0.15">
      <c r="H972" s="31"/>
    </row>
    <row r="973" spans="8:8" ht="12.75" x14ac:dyDescent="0.15">
      <c r="H973" s="31"/>
    </row>
    <row r="974" spans="8:8" ht="12.75" x14ac:dyDescent="0.15">
      <c r="H974" s="31"/>
    </row>
    <row r="975" spans="8:8" ht="12.75" x14ac:dyDescent="0.15">
      <c r="H975" s="31"/>
    </row>
    <row r="976" spans="8:8" ht="12.75" x14ac:dyDescent="0.15">
      <c r="H976" s="31"/>
    </row>
    <row r="977" spans="8:8" ht="12.75" x14ac:dyDescent="0.15">
      <c r="H977" s="31"/>
    </row>
    <row r="978" spans="8:8" ht="12.75" x14ac:dyDescent="0.15">
      <c r="H978" s="31"/>
    </row>
    <row r="979" spans="8:8" ht="12.75" x14ac:dyDescent="0.15">
      <c r="H979" s="31"/>
    </row>
    <row r="980" spans="8:8" ht="12.75" x14ac:dyDescent="0.15">
      <c r="H980" s="31"/>
    </row>
    <row r="981" spans="8:8" ht="12.75" x14ac:dyDescent="0.15">
      <c r="H981" s="31"/>
    </row>
    <row r="982" spans="8:8" ht="12.75" x14ac:dyDescent="0.15">
      <c r="H982" s="31"/>
    </row>
    <row r="983" spans="8:8" ht="12.75" x14ac:dyDescent="0.15">
      <c r="H983" s="31"/>
    </row>
    <row r="984" spans="8:8" ht="12.75" x14ac:dyDescent="0.15">
      <c r="H984" s="31"/>
    </row>
    <row r="985" spans="8:8" ht="12.75" x14ac:dyDescent="0.15">
      <c r="H985" s="31"/>
    </row>
    <row r="986" spans="8:8" ht="12.75" x14ac:dyDescent="0.15">
      <c r="H986" s="31"/>
    </row>
    <row r="987" spans="8:8" ht="12.75" x14ac:dyDescent="0.15">
      <c r="H987" s="31"/>
    </row>
    <row r="988" spans="8:8" ht="12.75" x14ac:dyDescent="0.15">
      <c r="H988" s="31"/>
    </row>
    <row r="989" spans="8:8" ht="12.75" x14ac:dyDescent="0.15">
      <c r="H989" s="31"/>
    </row>
    <row r="990" spans="8:8" ht="12.75" x14ac:dyDescent="0.15">
      <c r="H990" s="31"/>
    </row>
    <row r="991" spans="8:8" ht="12.75" x14ac:dyDescent="0.15">
      <c r="H991" s="31"/>
    </row>
    <row r="992" spans="8:8" ht="12.75" x14ac:dyDescent="0.15">
      <c r="H992" s="31"/>
    </row>
    <row r="993" spans="8:8" ht="12.75" x14ac:dyDescent="0.15">
      <c r="H993" s="31"/>
    </row>
    <row r="994" spans="8:8" ht="12.75" x14ac:dyDescent="0.15">
      <c r="H994" s="31"/>
    </row>
    <row r="995" spans="8:8" ht="12.75" x14ac:dyDescent="0.15">
      <c r="H995" s="31"/>
    </row>
    <row r="996" spans="8:8" ht="12.75" x14ac:dyDescent="0.15">
      <c r="H996" s="31"/>
    </row>
    <row r="997" spans="8:8" ht="12.75" x14ac:dyDescent="0.15">
      <c r="H997" s="31"/>
    </row>
    <row r="998" spans="8:8" ht="12.75" x14ac:dyDescent="0.15">
      <c r="H998" s="31"/>
    </row>
    <row r="999" spans="8:8" ht="12.75" x14ac:dyDescent="0.15">
      <c r="H999" s="31"/>
    </row>
    <row r="1000" spans="8:8" ht="12.75" x14ac:dyDescent="0.15">
      <c r="H1000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W14"/>
  <sheetViews>
    <sheetView workbookViewId="0"/>
  </sheetViews>
  <sheetFormatPr defaultColWidth="14.42578125" defaultRowHeight="15.75" customHeight="1" x14ac:dyDescent="0.15"/>
  <cols>
    <col min="1" max="1" width="21.98046875" customWidth="1"/>
    <col min="2" max="2" width="24.54296875" customWidth="1"/>
    <col min="3" max="3" width="22.51953125" customWidth="1"/>
    <col min="4" max="4" width="29.66796875" customWidth="1"/>
    <col min="5" max="5" width="34.38671875" customWidth="1"/>
    <col min="6" max="6" width="41.3984375" customWidth="1"/>
    <col min="7" max="7" width="16.71875" customWidth="1"/>
    <col min="8" max="8" width="24.2734375" customWidth="1"/>
    <col min="9" max="9" width="23.328125" customWidth="1"/>
    <col min="12" max="12" width="23.05859375" customWidth="1"/>
  </cols>
  <sheetData>
    <row r="1" spans="1:23" ht="15.75" customHeight="1" x14ac:dyDescent="0.15">
      <c r="A1" s="22" t="s">
        <v>30</v>
      </c>
      <c r="B1" s="22" t="s">
        <v>31</v>
      </c>
      <c r="C1" s="22" t="s">
        <v>32</v>
      </c>
      <c r="D1" s="22" t="s">
        <v>33</v>
      </c>
      <c r="E1" s="22" t="s">
        <v>34</v>
      </c>
      <c r="F1" s="22" t="s">
        <v>35</v>
      </c>
      <c r="G1" s="23" t="s">
        <v>36</v>
      </c>
      <c r="H1" s="23" t="s">
        <v>62</v>
      </c>
      <c r="I1" s="22" t="s">
        <v>38</v>
      </c>
      <c r="J1" s="22" t="s">
        <v>39</v>
      </c>
      <c r="K1" s="22" t="s">
        <v>40</v>
      </c>
      <c r="L1" s="22" t="s">
        <v>41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24" x14ac:dyDescent="0.15">
      <c r="A2" s="25" t="s">
        <v>63</v>
      </c>
      <c r="B2" s="25">
        <f t="shared" ref="B2:B3" si="0">C2*24</f>
        <v>24</v>
      </c>
      <c r="C2" s="25">
        <v>1</v>
      </c>
      <c r="D2" s="25">
        <v>0.6</v>
      </c>
      <c r="E2" s="26">
        <f t="shared" ref="E2:E3" si="1">D2/C2</f>
        <v>0.6</v>
      </c>
      <c r="F2" s="25" t="s">
        <v>43</v>
      </c>
      <c r="G2" s="25">
        <v>1</v>
      </c>
      <c r="H2" s="26">
        <f t="shared" ref="H2:H4" si="2">E2*G2</f>
        <v>0.6</v>
      </c>
      <c r="I2" s="25" t="s">
        <v>64</v>
      </c>
      <c r="J2" s="27" t="s">
        <v>65</v>
      </c>
      <c r="L2" s="27" t="s">
        <v>66</v>
      </c>
    </row>
    <row r="3" spans="1:23" ht="35.25" x14ac:dyDescent="0.15">
      <c r="A3" s="25" t="s">
        <v>67</v>
      </c>
      <c r="B3" s="26">
        <f t="shared" si="0"/>
        <v>24</v>
      </c>
      <c r="C3" s="25">
        <v>1</v>
      </c>
      <c r="D3" s="25">
        <v>0.57999999999999996</v>
      </c>
      <c r="E3" s="26">
        <f t="shared" si="1"/>
        <v>0.57999999999999996</v>
      </c>
      <c r="F3" s="25" t="s">
        <v>43</v>
      </c>
      <c r="G3" s="25">
        <v>1</v>
      </c>
      <c r="H3" s="26">
        <f t="shared" si="2"/>
        <v>0.57999999999999996</v>
      </c>
      <c r="I3" s="25" t="s">
        <v>68</v>
      </c>
      <c r="J3" s="27" t="s">
        <v>69</v>
      </c>
      <c r="L3" s="27" t="s">
        <v>70</v>
      </c>
    </row>
    <row r="4" spans="1:23" ht="12.75" x14ac:dyDescent="0.15">
      <c r="G4" s="25">
        <v>1</v>
      </c>
      <c r="H4" s="26">
        <f t="shared" si="2"/>
        <v>0</v>
      </c>
      <c r="I4" s="25" t="s">
        <v>71</v>
      </c>
      <c r="J4" s="25" t="s">
        <v>72</v>
      </c>
      <c r="L4" s="25" t="s">
        <v>73</v>
      </c>
    </row>
    <row r="14" spans="1:23" ht="12.75" x14ac:dyDescent="0.15">
      <c r="A14" s="25" t="s">
        <v>74</v>
      </c>
      <c r="B14" s="26">
        <f>SUM(H2:H4)</f>
        <v>1.18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W15"/>
  <sheetViews>
    <sheetView workbookViewId="0"/>
  </sheetViews>
  <sheetFormatPr defaultColWidth="14.42578125" defaultRowHeight="15.75" customHeight="1" x14ac:dyDescent="0.15"/>
  <cols>
    <col min="2" max="2" width="20.08984375" customWidth="1"/>
    <col min="3" max="3" width="21.57421875" customWidth="1"/>
    <col min="4" max="4" width="30.4765625" customWidth="1"/>
    <col min="5" max="5" width="32.2265625" customWidth="1"/>
    <col min="6" max="6" width="43.9609375" customWidth="1"/>
    <col min="7" max="7" width="28.18359375" customWidth="1"/>
    <col min="8" max="8" width="25.890625" customWidth="1"/>
    <col min="9" max="9" width="28.85546875" customWidth="1"/>
    <col min="10" max="10" width="18.47265625" customWidth="1"/>
  </cols>
  <sheetData>
    <row r="1" spans="1:23" ht="15.75" customHeight="1" x14ac:dyDescent="0.15">
      <c r="A1" s="22" t="s">
        <v>30</v>
      </c>
      <c r="B1" s="22" t="s">
        <v>31</v>
      </c>
      <c r="C1" s="22" t="s">
        <v>32</v>
      </c>
      <c r="D1" s="22" t="s">
        <v>33</v>
      </c>
      <c r="E1" s="22" t="s">
        <v>34</v>
      </c>
      <c r="F1" s="22" t="s">
        <v>35</v>
      </c>
      <c r="G1" s="23" t="s">
        <v>75</v>
      </c>
      <c r="H1" s="23" t="s">
        <v>37</v>
      </c>
      <c r="I1" s="22" t="s">
        <v>38</v>
      </c>
      <c r="J1" s="22" t="s">
        <v>39</v>
      </c>
      <c r="K1" s="22" t="s">
        <v>40</v>
      </c>
      <c r="L1" s="22" t="s">
        <v>41</v>
      </c>
      <c r="M1" s="24"/>
      <c r="N1" s="24"/>
      <c r="O1" s="24"/>
      <c r="P1" s="24"/>
      <c r="Q1" s="24"/>
      <c r="R1" s="24"/>
      <c r="S1" s="24"/>
      <c r="T1" s="24"/>
      <c r="U1" s="24" t="s">
        <v>42</v>
      </c>
      <c r="V1" s="24"/>
      <c r="W1" s="24"/>
    </row>
    <row r="2" spans="1:23" ht="24" x14ac:dyDescent="0.15">
      <c r="A2" s="27" t="s">
        <v>48</v>
      </c>
      <c r="B2" s="26">
        <f t="shared" ref="B2:B3" si="0">C2*24</f>
        <v>72</v>
      </c>
      <c r="C2" s="25">
        <v>3</v>
      </c>
      <c r="D2" s="25">
        <v>2.39</v>
      </c>
      <c r="E2" s="26">
        <f t="shared" ref="E2:E4" si="1">D2/C2</f>
        <v>0.79666666666666675</v>
      </c>
      <c r="F2" s="25" t="s">
        <v>43</v>
      </c>
      <c r="G2" s="25">
        <v>1</v>
      </c>
      <c r="H2" s="26">
        <f t="shared" ref="H2:H4" si="2">E2*G2</f>
        <v>0.79666666666666675</v>
      </c>
      <c r="I2" s="25" t="s">
        <v>76</v>
      </c>
      <c r="J2" s="27" t="s">
        <v>77</v>
      </c>
    </row>
    <row r="3" spans="1:23" ht="35.25" x14ac:dyDescent="0.15">
      <c r="A3" s="27" t="s">
        <v>78</v>
      </c>
      <c r="B3" s="26">
        <f t="shared" si="0"/>
        <v>192</v>
      </c>
      <c r="C3" s="25">
        <v>8</v>
      </c>
      <c r="D3" s="25">
        <v>33.159999999999997</v>
      </c>
      <c r="E3" s="26">
        <f t="shared" si="1"/>
        <v>4.1449999999999996</v>
      </c>
      <c r="F3" s="25" t="s">
        <v>79</v>
      </c>
      <c r="G3" s="25">
        <v>1</v>
      </c>
      <c r="H3" s="26">
        <f t="shared" si="2"/>
        <v>4.1449999999999996</v>
      </c>
      <c r="I3" s="25" t="s">
        <v>80</v>
      </c>
      <c r="J3" s="27" t="s">
        <v>81</v>
      </c>
    </row>
    <row r="4" spans="1:23" ht="24" x14ac:dyDescent="0.15">
      <c r="A4" s="27" t="s">
        <v>82</v>
      </c>
      <c r="B4" s="26">
        <f>24*C4</f>
        <v>96</v>
      </c>
      <c r="C4" s="25">
        <v>4</v>
      </c>
      <c r="D4" s="25">
        <v>21.92</v>
      </c>
      <c r="E4" s="26">
        <f t="shared" si="1"/>
        <v>5.48</v>
      </c>
      <c r="F4" s="25" t="s">
        <v>43</v>
      </c>
      <c r="G4" s="25">
        <v>1</v>
      </c>
      <c r="H4" s="26">
        <f t="shared" si="2"/>
        <v>5.48</v>
      </c>
      <c r="I4" s="25" t="s">
        <v>83</v>
      </c>
      <c r="J4" s="27" t="s">
        <v>84</v>
      </c>
    </row>
    <row r="15" spans="1:23" ht="12.75" x14ac:dyDescent="0.15">
      <c r="A15" s="25" t="s">
        <v>74</v>
      </c>
      <c r="B15" s="26">
        <f>SUM(H2:H4)</f>
        <v>10.421666666666667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W15"/>
  <sheetViews>
    <sheetView workbookViewId="0"/>
  </sheetViews>
  <sheetFormatPr defaultColWidth="14.42578125" defaultRowHeight="15.75" customHeight="1" x14ac:dyDescent="0.15"/>
  <cols>
    <col min="1" max="1" width="25.3515625" customWidth="1"/>
    <col min="2" max="2" width="24.67578125" customWidth="1"/>
    <col min="3" max="3" width="23.734375" customWidth="1"/>
    <col min="4" max="4" width="32.90234375" customWidth="1"/>
    <col min="5" max="5" width="31.5546875" customWidth="1"/>
    <col min="6" max="6" width="41.66796875" customWidth="1"/>
    <col min="7" max="7" width="21.57421875" customWidth="1"/>
    <col min="8" max="8" width="29.125" customWidth="1"/>
    <col min="9" max="9" width="26.29296875" customWidth="1"/>
  </cols>
  <sheetData>
    <row r="1" spans="1:23" ht="15.75" customHeight="1" x14ac:dyDescent="0.15">
      <c r="A1" s="22" t="s">
        <v>30</v>
      </c>
      <c r="B1" s="22" t="s">
        <v>31</v>
      </c>
      <c r="C1" s="22" t="s">
        <v>32</v>
      </c>
      <c r="D1" s="22" t="s">
        <v>33</v>
      </c>
      <c r="E1" s="22" t="s">
        <v>34</v>
      </c>
      <c r="F1" s="22" t="s">
        <v>35</v>
      </c>
      <c r="G1" s="23" t="s">
        <v>75</v>
      </c>
      <c r="H1" s="23" t="s">
        <v>37</v>
      </c>
      <c r="I1" s="22" t="s">
        <v>38</v>
      </c>
      <c r="J1" s="22" t="s">
        <v>39</v>
      </c>
      <c r="K1" s="22" t="s">
        <v>40</v>
      </c>
      <c r="L1" s="22" t="s">
        <v>41</v>
      </c>
      <c r="M1" s="24"/>
      <c r="N1" s="24"/>
      <c r="O1" s="24"/>
      <c r="P1" s="24"/>
      <c r="Q1" s="24"/>
      <c r="R1" s="24"/>
      <c r="S1" s="24"/>
      <c r="T1" s="24"/>
      <c r="U1" s="24" t="s">
        <v>42</v>
      </c>
      <c r="V1" s="24"/>
      <c r="W1" s="24"/>
    </row>
    <row r="2" spans="1:23" ht="35.25" x14ac:dyDescent="0.15">
      <c r="A2" s="25" t="s">
        <v>85</v>
      </c>
      <c r="B2" s="26">
        <f>C2*24</f>
        <v>72</v>
      </c>
      <c r="C2" s="25">
        <v>3</v>
      </c>
      <c r="D2" s="25">
        <v>25.86</v>
      </c>
      <c r="E2" s="26">
        <f>D2/C2</f>
        <v>8.6199999999999992</v>
      </c>
      <c r="F2" s="25" t="s">
        <v>43</v>
      </c>
      <c r="G2" s="25">
        <v>1</v>
      </c>
      <c r="H2" s="26">
        <f t="shared" ref="H2:H4" si="0">E2*G2</f>
        <v>8.6199999999999992</v>
      </c>
      <c r="I2" s="25" t="s">
        <v>86</v>
      </c>
      <c r="J2" s="27" t="s">
        <v>87</v>
      </c>
      <c r="L2" s="27" t="s">
        <v>88</v>
      </c>
    </row>
    <row r="3" spans="1:23" ht="24" x14ac:dyDescent="0.15">
      <c r="G3" s="25">
        <v>1</v>
      </c>
      <c r="H3" s="26">
        <f t="shared" si="0"/>
        <v>0</v>
      </c>
      <c r="I3" s="25" t="s">
        <v>89</v>
      </c>
      <c r="J3" s="27" t="s">
        <v>90</v>
      </c>
    </row>
    <row r="4" spans="1:23" ht="58.5" x14ac:dyDescent="0.15">
      <c r="G4" s="25">
        <v>1</v>
      </c>
      <c r="H4" s="26">
        <f t="shared" si="0"/>
        <v>0</v>
      </c>
      <c r="I4" s="25" t="s">
        <v>91</v>
      </c>
      <c r="J4" s="25" t="s">
        <v>92</v>
      </c>
      <c r="L4" s="27" t="s">
        <v>93</v>
      </c>
    </row>
    <row r="15" spans="1:23" ht="12.75" x14ac:dyDescent="0.15">
      <c r="A15" s="25" t="s">
        <v>74</v>
      </c>
      <c r="B15" s="26">
        <f>SUM(H2:H4)</f>
        <v>8.6199999999999992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W15"/>
  <sheetViews>
    <sheetView workbookViewId="0"/>
  </sheetViews>
  <sheetFormatPr defaultColWidth="14.42578125" defaultRowHeight="15.75" customHeight="1" x14ac:dyDescent="0.15"/>
  <cols>
    <col min="1" max="1" width="19.95703125" customWidth="1"/>
    <col min="2" max="2" width="30.74609375" customWidth="1"/>
    <col min="3" max="3" width="27.64453125" customWidth="1"/>
    <col min="4" max="4" width="24.54296875" customWidth="1"/>
    <col min="5" max="5" width="28.5859375" customWidth="1"/>
    <col min="6" max="6" width="25.3515625" customWidth="1"/>
    <col min="7" max="7" width="24.00390625" customWidth="1"/>
    <col min="8" max="8" width="27.375" customWidth="1"/>
  </cols>
  <sheetData>
    <row r="1" spans="1:23" ht="15.75" customHeight="1" x14ac:dyDescent="0.15">
      <c r="A1" s="22" t="s">
        <v>30</v>
      </c>
      <c r="B1" s="22" t="s">
        <v>31</v>
      </c>
      <c r="C1" s="22" t="s">
        <v>32</v>
      </c>
      <c r="D1" s="22" t="s">
        <v>33</v>
      </c>
      <c r="E1" s="22" t="s">
        <v>34</v>
      </c>
      <c r="F1" s="22" t="s">
        <v>35</v>
      </c>
      <c r="G1" s="23" t="s">
        <v>75</v>
      </c>
      <c r="H1" s="23" t="s">
        <v>37</v>
      </c>
      <c r="I1" s="22" t="s">
        <v>38</v>
      </c>
      <c r="J1" s="22" t="s">
        <v>39</v>
      </c>
      <c r="K1" s="22" t="s">
        <v>40</v>
      </c>
      <c r="L1" s="22" t="s">
        <v>41</v>
      </c>
      <c r="M1" s="24"/>
      <c r="N1" s="24"/>
      <c r="O1" s="24"/>
      <c r="P1" s="24"/>
      <c r="Q1" s="24"/>
      <c r="R1" s="24"/>
      <c r="S1" s="24"/>
      <c r="T1" s="24"/>
      <c r="U1" s="24" t="s">
        <v>42</v>
      </c>
      <c r="V1" s="24"/>
      <c r="W1" s="24"/>
    </row>
    <row r="2" spans="1:23" ht="35.25" x14ac:dyDescent="0.15">
      <c r="A2" s="25" t="s">
        <v>94</v>
      </c>
      <c r="B2" s="26">
        <f>C2*24</f>
        <v>24</v>
      </c>
      <c r="C2" s="25">
        <v>1</v>
      </c>
      <c r="D2" s="25">
        <v>7.0000000000000007E-2</v>
      </c>
      <c r="E2" s="26">
        <f t="shared" ref="E2:E3" si="0">D2/C2</f>
        <v>7.0000000000000007E-2</v>
      </c>
      <c r="F2" s="25" t="s">
        <v>43</v>
      </c>
      <c r="G2" s="25">
        <v>1</v>
      </c>
      <c r="H2" s="26">
        <f t="shared" ref="H2:H4" si="1">E2*G2</f>
        <v>7.0000000000000007E-2</v>
      </c>
      <c r="I2" s="25" t="s">
        <v>13</v>
      </c>
      <c r="J2" s="27" t="s">
        <v>95</v>
      </c>
      <c r="L2" s="27" t="s">
        <v>96</v>
      </c>
    </row>
    <row r="3" spans="1:23" ht="12.75" x14ac:dyDescent="0.15">
      <c r="A3" s="25" t="s">
        <v>63</v>
      </c>
      <c r="B3" s="26">
        <f>C3*1</f>
        <v>1</v>
      </c>
      <c r="C3" s="25">
        <v>1</v>
      </c>
      <c r="D3" s="25">
        <v>0</v>
      </c>
      <c r="E3" s="26">
        <f t="shared" si="0"/>
        <v>0</v>
      </c>
      <c r="F3" s="25" t="s">
        <v>43</v>
      </c>
      <c r="G3" s="25">
        <v>1</v>
      </c>
      <c r="H3" s="26">
        <f t="shared" si="1"/>
        <v>0</v>
      </c>
      <c r="I3" s="25" t="s">
        <v>97</v>
      </c>
      <c r="J3" s="25" t="s">
        <v>98</v>
      </c>
      <c r="L3" s="25" t="s">
        <v>99</v>
      </c>
    </row>
    <row r="4" spans="1:23" ht="24" x14ac:dyDescent="0.15">
      <c r="G4" s="25">
        <v>1</v>
      </c>
      <c r="H4" s="26">
        <f t="shared" si="1"/>
        <v>0</v>
      </c>
      <c r="I4" s="25" t="s">
        <v>97</v>
      </c>
      <c r="J4" s="27" t="s">
        <v>100</v>
      </c>
      <c r="L4" s="27" t="s">
        <v>101</v>
      </c>
    </row>
    <row r="15" spans="1:23" ht="12.75" x14ac:dyDescent="0.15">
      <c r="A15" s="25" t="s">
        <v>74</v>
      </c>
      <c r="B15" s="26">
        <f>SUM(H2:H4)</f>
        <v>7.0000000000000007E-2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W1000"/>
  <sheetViews>
    <sheetView workbookViewId="0"/>
  </sheetViews>
  <sheetFormatPr defaultColWidth="14.42578125" defaultRowHeight="15.75" customHeight="1" x14ac:dyDescent="0.15"/>
  <cols>
    <col min="1" max="1" width="28.72265625" customWidth="1"/>
    <col min="2" max="2" width="25.3515625" customWidth="1"/>
    <col min="4" max="4" width="32.09375" customWidth="1"/>
    <col min="5" max="5" width="25.3515625" customWidth="1"/>
    <col min="6" max="6" width="29.53125" customWidth="1"/>
    <col min="10" max="10" width="14.0234375" customWidth="1"/>
  </cols>
  <sheetData>
    <row r="1" spans="1:23" ht="15.75" customHeight="1" x14ac:dyDescent="0.15">
      <c r="A1" s="22" t="s">
        <v>30</v>
      </c>
      <c r="B1" s="22" t="s">
        <v>31</v>
      </c>
      <c r="C1" s="22" t="s">
        <v>32</v>
      </c>
      <c r="D1" s="22" t="s">
        <v>33</v>
      </c>
      <c r="E1" s="22" t="s">
        <v>34</v>
      </c>
      <c r="F1" s="22" t="s">
        <v>35</v>
      </c>
      <c r="G1" s="23" t="s">
        <v>75</v>
      </c>
      <c r="H1" s="23" t="s">
        <v>37</v>
      </c>
      <c r="I1" s="22" t="s">
        <v>38</v>
      </c>
      <c r="J1" s="32" t="s">
        <v>39</v>
      </c>
      <c r="K1" s="22" t="s">
        <v>40</v>
      </c>
      <c r="L1" s="22" t="s">
        <v>41</v>
      </c>
      <c r="M1" s="24"/>
      <c r="N1" s="24"/>
      <c r="O1" s="24"/>
      <c r="P1" s="24"/>
      <c r="Q1" s="24"/>
      <c r="R1" s="24"/>
      <c r="S1" s="24"/>
      <c r="T1" s="24"/>
      <c r="U1" s="24" t="s">
        <v>42</v>
      </c>
      <c r="V1" s="24"/>
      <c r="W1" s="24"/>
    </row>
    <row r="2" spans="1:23" ht="46.5" x14ac:dyDescent="0.15">
      <c r="A2" s="25" t="s">
        <v>102</v>
      </c>
      <c r="B2" s="26">
        <f>C2*24</f>
        <v>120</v>
      </c>
      <c r="C2" s="25">
        <v>5</v>
      </c>
      <c r="D2" s="25">
        <v>0.28999999999999998</v>
      </c>
      <c r="E2" s="26">
        <f t="shared" ref="E2:E3" si="0">D2/C2</f>
        <v>5.7999999999999996E-2</v>
      </c>
      <c r="F2" s="25" t="s">
        <v>43</v>
      </c>
      <c r="G2" s="25">
        <v>1</v>
      </c>
      <c r="H2" s="26">
        <f t="shared" ref="H2:H3" si="1">E2*G2</f>
        <v>5.7999999999999996E-2</v>
      </c>
      <c r="I2" s="25" t="s">
        <v>103</v>
      </c>
      <c r="J2" s="27" t="s">
        <v>104</v>
      </c>
      <c r="L2" s="27" t="s">
        <v>105</v>
      </c>
    </row>
    <row r="3" spans="1:23" ht="12.75" x14ac:dyDescent="0.15">
      <c r="A3" s="25" t="s">
        <v>63</v>
      </c>
      <c r="B3" s="26">
        <f>C3*1</f>
        <v>1</v>
      </c>
      <c r="C3" s="25">
        <v>1</v>
      </c>
      <c r="D3" s="25">
        <v>0.05</v>
      </c>
      <c r="E3" s="26">
        <f t="shared" si="0"/>
        <v>0.05</v>
      </c>
      <c r="F3" s="25" t="s">
        <v>43</v>
      </c>
      <c r="G3" s="25">
        <v>1</v>
      </c>
      <c r="H3" s="26">
        <f t="shared" si="1"/>
        <v>0.05</v>
      </c>
      <c r="I3" s="25" t="s">
        <v>106</v>
      </c>
      <c r="J3" s="27" t="s">
        <v>107</v>
      </c>
    </row>
    <row r="4" spans="1:23" ht="12.75" x14ac:dyDescent="0.15">
      <c r="J4" s="31"/>
    </row>
    <row r="5" spans="1:23" ht="12.75" x14ac:dyDescent="0.15">
      <c r="J5" s="31"/>
    </row>
    <row r="6" spans="1:23" ht="12.75" x14ac:dyDescent="0.15">
      <c r="J6" s="31"/>
    </row>
    <row r="7" spans="1:23" ht="12.75" x14ac:dyDescent="0.15">
      <c r="J7" s="31"/>
    </row>
    <row r="8" spans="1:23" ht="12.75" x14ac:dyDescent="0.15">
      <c r="J8" s="31"/>
    </row>
    <row r="9" spans="1:23" ht="12.75" x14ac:dyDescent="0.15">
      <c r="J9" s="31"/>
    </row>
    <row r="10" spans="1:23" ht="12.75" x14ac:dyDescent="0.15">
      <c r="J10" s="31"/>
    </row>
    <row r="11" spans="1:23" ht="12.75" x14ac:dyDescent="0.15">
      <c r="J11" s="31"/>
    </row>
    <row r="12" spans="1:23" ht="12.75" x14ac:dyDescent="0.15">
      <c r="J12" s="31"/>
    </row>
    <row r="13" spans="1:23" ht="12.75" x14ac:dyDescent="0.15">
      <c r="J13" s="31"/>
    </row>
    <row r="14" spans="1:23" ht="12.75" x14ac:dyDescent="0.15">
      <c r="J14" s="31"/>
    </row>
    <row r="15" spans="1:23" ht="12.75" x14ac:dyDescent="0.15">
      <c r="A15" s="25" t="s">
        <v>74</v>
      </c>
      <c r="B15" s="26">
        <f>SUM(H2:H3)</f>
        <v>0.108</v>
      </c>
      <c r="J15" s="31"/>
    </row>
    <row r="16" spans="1:23" ht="12.75" x14ac:dyDescent="0.15">
      <c r="J16" s="31"/>
    </row>
    <row r="17" spans="10:10" ht="12.75" x14ac:dyDescent="0.15">
      <c r="J17" s="31"/>
    </row>
    <row r="18" spans="10:10" ht="12.75" x14ac:dyDescent="0.15">
      <c r="J18" s="31"/>
    </row>
    <row r="19" spans="10:10" ht="12.75" x14ac:dyDescent="0.15">
      <c r="J19" s="31"/>
    </row>
    <row r="20" spans="10:10" ht="12.75" x14ac:dyDescent="0.15">
      <c r="J20" s="31"/>
    </row>
    <row r="21" spans="10:10" ht="12.75" x14ac:dyDescent="0.15">
      <c r="J21" s="31"/>
    </row>
    <row r="22" spans="10:10" ht="12.75" x14ac:dyDescent="0.15">
      <c r="J22" s="31"/>
    </row>
    <row r="23" spans="10:10" ht="12.75" x14ac:dyDescent="0.15">
      <c r="J23" s="31"/>
    </row>
    <row r="24" spans="10:10" ht="12.75" x14ac:dyDescent="0.15">
      <c r="J24" s="31"/>
    </row>
    <row r="25" spans="10:10" ht="12.75" x14ac:dyDescent="0.15">
      <c r="J25" s="31"/>
    </row>
    <row r="26" spans="10:10" ht="12.75" x14ac:dyDescent="0.15">
      <c r="J26" s="31"/>
    </row>
    <row r="27" spans="10:10" ht="12.75" x14ac:dyDescent="0.15">
      <c r="J27" s="31"/>
    </row>
    <row r="28" spans="10:10" ht="12.75" x14ac:dyDescent="0.15">
      <c r="J28" s="31"/>
    </row>
    <row r="29" spans="10:10" ht="12.75" x14ac:dyDescent="0.15">
      <c r="J29" s="31"/>
    </row>
    <row r="30" spans="10:10" ht="12.75" x14ac:dyDescent="0.15">
      <c r="J30" s="31"/>
    </row>
    <row r="31" spans="10:10" ht="12.75" x14ac:dyDescent="0.15">
      <c r="J31" s="31"/>
    </row>
    <row r="32" spans="10:10" ht="12.75" x14ac:dyDescent="0.15">
      <c r="J32" s="31"/>
    </row>
    <row r="33" spans="10:10" ht="12.75" x14ac:dyDescent="0.15">
      <c r="J33" s="31"/>
    </row>
    <row r="34" spans="10:10" ht="12.75" x14ac:dyDescent="0.15">
      <c r="J34" s="31"/>
    </row>
    <row r="35" spans="10:10" ht="12.75" x14ac:dyDescent="0.15">
      <c r="J35" s="31"/>
    </row>
    <row r="36" spans="10:10" ht="12.75" x14ac:dyDescent="0.15">
      <c r="J36" s="31"/>
    </row>
    <row r="37" spans="10:10" ht="12.75" x14ac:dyDescent="0.15">
      <c r="J37" s="31"/>
    </row>
    <row r="38" spans="10:10" ht="12.75" x14ac:dyDescent="0.15">
      <c r="J38" s="31"/>
    </row>
    <row r="39" spans="10:10" ht="12.75" x14ac:dyDescent="0.15">
      <c r="J39" s="31"/>
    </row>
    <row r="40" spans="10:10" ht="12.75" x14ac:dyDescent="0.15">
      <c r="J40" s="31"/>
    </row>
    <row r="41" spans="10:10" ht="12.75" x14ac:dyDescent="0.15">
      <c r="J41" s="31"/>
    </row>
    <row r="42" spans="10:10" ht="12.75" x14ac:dyDescent="0.15">
      <c r="J42" s="31"/>
    </row>
    <row r="43" spans="10:10" ht="12.75" x14ac:dyDescent="0.15">
      <c r="J43" s="31"/>
    </row>
    <row r="44" spans="10:10" ht="12.75" x14ac:dyDescent="0.15">
      <c r="J44" s="31"/>
    </row>
    <row r="45" spans="10:10" ht="12.75" x14ac:dyDescent="0.15">
      <c r="J45" s="31"/>
    </row>
    <row r="46" spans="10:10" ht="12.75" x14ac:dyDescent="0.15">
      <c r="J46" s="31"/>
    </row>
    <row r="47" spans="10:10" ht="12.75" x14ac:dyDescent="0.15">
      <c r="J47" s="31"/>
    </row>
    <row r="48" spans="10:10" ht="12.75" x14ac:dyDescent="0.15">
      <c r="J48" s="31"/>
    </row>
    <row r="49" spans="10:10" ht="12.75" x14ac:dyDescent="0.15">
      <c r="J49" s="31"/>
    </row>
    <row r="50" spans="10:10" ht="12.75" x14ac:dyDescent="0.15">
      <c r="J50" s="31"/>
    </row>
    <row r="51" spans="10:10" ht="12.75" x14ac:dyDescent="0.15">
      <c r="J51" s="31"/>
    </row>
    <row r="52" spans="10:10" ht="12.75" x14ac:dyDescent="0.15">
      <c r="J52" s="31"/>
    </row>
    <row r="53" spans="10:10" ht="12.75" x14ac:dyDescent="0.15">
      <c r="J53" s="31"/>
    </row>
    <row r="54" spans="10:10" ht="12.75" x14ac:dyDescent="0.15">
      <c r="J54" s="31"/>
    </row>
    <row r="55" spans="10:10" ht="12.75" x14ac:dyDescent="0.15">
      <c r="J55" s="31"/>
    </row>
    <row r="56" spans="10:10" ht="12.75" x14ac:dyDescent="0.15">
      <c r="J56" s="31"/>
    </row>
    <row r="57" spans="10:10" ht="12.75" x14ac:dyDescent="0.15">
      <c r="J57" s="31"/>
    </row>
    <row r="58" spans="10:10" ht="12.75" x14ac:dyDescent="0.15">
      <c r="J58" s="31"/>
    </row>
    <row r="59" spans="10:10" ht="12.75" x14ac:dyDescent="0.15">
      <c r="J59" s="31"/>
    </row>
    <row r="60" spans="10:10" ht="12.75" x14ac:dyDescent="0.15">
      <c r="J60" s="31"/>
    </row>
    <row r="61" spans="10:10" ht="12.75" x14ac:dyDescent="0.15">
      <c r="J61" s="31"/>
    </row>
    <row r="62" spans="10:10" ht="12.75" x14ac:dyDescent="0.15">
      <c r="J62" s="31"/>
    </row>
    <row r="63" spans="10:10" ht="12.75" x14ac:dyDescent="0.15">
      <c r="J63" s="31"/>
    </row>
    <row r="64" spans="10:10" ht="12.75" x14ac:dyDescent="0.15">
      <c r="J64" s="31"/>
    </row>
    <row r="65" spans="10:10" ht="12.75" x14ac:dyDescent="0.15">
      <c r="J65" s="31"/>
    </row>
    <row r="66" spans="10:10" ht="12.75" x14ac:dyDescent="0.15">
      <c r="J66" s="31"/>
    </row>
    <row r="67" spans="10:10" ht="12.75" x14ac:dyDescent="0.15">
      <c r="J67" s="31"/>
    </row>
    <row r="68" spans="10:10" ht="12.75" x14ac:dyDescent="0.15">
      <c r="J68" s="31"/>
    </row>
    <row r="69" spans="10:10" ht="12.75" x14ac:dyDescent="0.15">
      <c r="J69" s="31"/>
    </row>
    <row r="70" spans="10:10" ht="12.75" x14ac:dyDescent="0.15">
      <c r="J70" s="31"/>
    </row>
    <row r="71" spans="10:10" ht="12.75" x14ac:dyDescent="0.15">
      <c r="J71" s="31"/>
    </row>
    <row r="72" spans="10:10" ht="12.75" x14ac:dyDescent="0.15">
      <c r="J72" s="31"/>
    </row>
    <row r="73" spans="10:10" ht="12.75" x14ac:dyDescent="0.15">
      <c r="J73" s="31"/>
    </row>
    <row r="74" spans="10:10" ht="12.75" x14ac:dyDescent="0.15">
      <c r="J74" s="31"/>
    </row>
    <row r="75" spans="10:10" ht="12.75" x14ac:dyDescent="0.15">
      <c r="J75" s="31"/>
    </row>
    <row r="76" spans="10:10" ht="12.75" x14ac:dyDescent="0.15">
      <c r="J76" s="31"/>
    </row>
    <row r="77" spans="10:10" ht="12.75" x14ac:dyDescent="0.15">
      <c r="J77" s="31"/>
    </row>
    <row r="78" spans="10:10" ht="12.75" x14ac:dyDescent="0.15">
      <c r="J78" s="31"/>
    </row>
    <row r="79" spans="10:10" ht="12.75" x14ac:dyDescent="0.15">
      <c r="J79" s="31"/>
    </row>
    <row r="80" spans="10:10" ht="12.75" x14ac:dyDescent="0.15">
      <c r="J80" s="31"/>
    </row>
    <row r="81" spans="10:10" ht="12.75" x14ac:dyDescent="0.15">
      <c r="J81" s="31"/>
    </row>
    <row r="82" spans="10:10" ht="12.75" x14ac:dyDescent="0.15">
      <c r="J82" s="31"/>
    </row>
    <row r="83" spans="10:10" ht="12.75" x14ac:dyDescent="0.15">
      <c r="J83" s="31"/>
    </row>
    <row r="84" spans="10:10" ht="12.75" x14ac:dyDescent="0.15">
      <c r="J84" s="31"/>
    </row>
    <row r="85" spans="10:10" ht="12.75" x14ac:dyDescent="0.15">
      <c r="J85" s="31"/>
    </row>
    <row r="86" spans="10:10" ht="12.75" x14ac:dyDescent="0.15">
      <c r="J86" s="31"/>
    </row>
    <row r="87" spans="10:10" ht="12.75" x14ac:dyDescent="0.15">
      <c r="J87" s="31"/>
    </row>
    <row r="88" spans="10:10" ht="12.75" x14ac:dyDescent="0.15">
      <c r="J88" s="31"/>
    </row>
    <row r="89" spans="10:10" ht="12.75" x14ac:dyDescent="0.15">
      <c r="J89" s="31"/>
    </row>
    <row r="90" spans="10:10" ht="12.75" x14ac:dyDescent="0.15">
      <c r="J90" s="31"/>
    </row>
    <row r="91" spans="10:10" ht="12.75" x14ac:dyDescent="0.15">
      <c r="J91" s="31"/>
    </row>
    <row r="92" spans="10:10" ht="12.75" x14ac:dyDescent="0.15">
      <c r="J92" s="31"/>
    </row>
    <row r="93" spans="10:10" ht="12.75" x14ac:dyDescent="0.15">
      <c r="J93" s="31"/>
    </row>
    <row r="94" spans="10:10" ht="12.75" x14ac:dyDescent="0.15">
      <c r="J94" s="31"/>
    </row>
    <row r="95" spans="10:10" ht="12.75" x14ac:dyDescent="0.15">
      <c r="J95" s="31"/>
    </row>
    <row r="96" spans="10:10" ht="12.75" x14ac:dyDescent="0.15">
      <c r="J96" s="31"/>
    </row>
    <row r="97" spans="10:10" ht="12.75" x14ac:dyDescent="0.15">
      <c r="J97" s="31"/>
    </row>
    <row r="98" spans="10:10" ht="12.75" x14ac:dyDescent="0.15">
      <c r="J98" s="31"/>
    </row>
    <row r="99" spans="10:10" ht="12.75" x14ac:dyDescent="0.15">
      <c r="J99" s="31"/>
    </row>
    <row r="100" spans="10:10" ht="12.75" x14ac:dyDescent="0.15">
      <c r="J100" s="31"/>
    </row>
    <row r="101" spans="10:10" ht="12.75" x14ac:dyDescent="0.15">
      <c r="J101" s="31"/>
    </row>
    <row r="102" spans="10:10" ht="12.75" x14ac:dyDescent="0.15">
      <c r="J102" s="31"/>
    </row>
    <row r="103" spans="10:10" ht="12.75" x14ac:dyDescent="0.15">
      <c r="J103" s="31"/>
    </row>
    <row r="104" spans="10:10" ht="12.75" x14ac:dyDescent="0.15">
      <c r="J104" s="31"/>
    </row>
    <row r="105" spans="10:10" ht="12.75" x14ac:dyDescent="0.15">
      <c r="J105" s="31"/>
    </row>
    <row r="106" spans="10:10" ht="12.75" x14ac:dyDescent="0.15">
      <c r="J106" s="31"/>
    </row>
    <row r="107" spans="10:10" ht="12.75" x14ac:dyDescent="0.15">
      <c r="J107" s="31"/>
    </row>
    <row r="108" spans="10:10" ht="12.75" x14ac:dyDescent="0.15">
      <c r="J108" s="31"/>
    </row>
    <row r="109" spans="10:10" ht="12.75" x14ac:dyDescent="0.15">
      <c r="J109" s="31"/>
    </row>
    <row r="110" spans="10:10" ht="12.75" x14ac:dyDescent="0.15">
      <c r="J110" s="31"/>
    </row>
    <row r="111" spans="10:10" ht="12.75" x14ac:dyDescent="0.15">
      <c r="J111" s="31"/>
    </row>
    <row r="112" spans="10:10" ht="12.75" x14ac:dyDescent="0.15">
      <c r="J112" s="31"/>
    </row>
    <row r="113" spans="10:10" ht="12.75" x14ac:dyDescent="0.15">
      <c r="J113" s="31"/>
    </row>
    <row r="114" spans="10:10" ht="12.75" x14ac:dyDescent="0.15">
      <c r="J114" s="31"/>
    </row>
    <row r="115" spans="10:10" ht="12.75" x14ac:dyDescent="0.15">
      <c r="J115" s="31"/>
    </row>
    <row r="116" spans="10:10" ht="12.75" x14ac:dyDescent="0.15">
      <c r="J116" s="31"/>
    </row>
    <row r="117" spans="10:10" ht="12.75" x14ac:dyDescent="0.15">
      <c r="J117" s="31"/>
    </row>
    <row r="118" spans="10:10" ht="12.75" x14ac:dyDescent="0.15">
      <c r="J118" s="31"/>
    </row>
    <row r="119" spans="10:10" ht="12.75" x14ac:dyDescent="0.15">
      <c r="J119" s="31"/>
    </row>
    <row r="120" spans="10:10" ht="12.75" x14ac:dyDescent="0.15">
      <c r="J120" s="31"/>
    </row>
    <row r="121" spans="10:10" ht="12.75" x14ac:dyDescent="0.15">
      <c r="J121" s="31"/>
    </row>
    <row r="122" spans="10:10" ht="12.75" x14ac:dyDescent="0.15">
      <c r="J122" s="31"/>
    </row>
    <row r="123" spans="10:10" ht="12.75" x14ac:dyDescent="0.15">
      <c r="J123" s="31"/>
    </row>
    <row r="124" spans="10:10" ht="12.75" x14ac:dyDescent="0.15">
      <c r="J124" s="31"/>
    </row>
    <row r="125" spans="10:10" ht="12.75" x14ac:dyDescent="0.15">
      <c r="J125" s="31"/>
    </row>
    <row r="126" spans="10:10" ht="12.75" x14ac:dyDescent="0.15">
      <c r="J126" s="31"/>
    </row>
    <row r="127" spans="10:10" ht="12.75" x14ac:dyDescent="0.15">
      <c r="J127" s="31"/>
    </row>
    <row r="128" spans="10:10" ht="12.75" x14ac:dyDescent="0.15">
      <c r="J128" s="31"/>
    </row>
    <row r="129" spans="10:10" ht="12.75" x14ac:dyDescent="0.15">
      <c r="J129" s="31"/>
    </row>
    <row r="130" spans="10:10" ht="12.75" x14ac:dyDescent="0.15">
      <c r="J130" s="31"/>
    </row>
    <row r="131" spans="10:10" ht="12.75" x14ac:dyDescent="0.15">
      <c r="J131" s="31"/>
    </row>
    <row r="132" spans="10:10" ht="12.75" x14ac:dyDescent="0.15">
      <c r="J132" s="31"/>
    </row>
    <row r="133" spans="10:10" ht="12.75" x14ac:dyDescent="0.15">
      <c r="J133" s="31"/>
    </row>
    <row r="134" spans="10:10" ht="12.75" x14ac:dyDescent="0.15">
      <c r="J134" s="31"/>
    </row>
    <row r="135" spans="10:10" ht="12.75" x14ac:dyDescent="0.15">
      <c r="J135" s="31"/>
    </row>
    <row r="136" spans="10:10" ht="12.75" x14ac:dyDescent="0.15">
      <c r="J136" s="31"/>
    </row>
    <row r="137" spans="10:10" ht="12.75" x14ac:dyDescent="0.15">
      <c r="J137" s="31"/>
    </row>
    <row r="138" spans="10:10" ht="12.75" x14ac:dyDescent="0.15">
      <c r="J138" s="31"/>
    </row>
    <row r="139" spans="10:10" ht="12.75" x14ac:dyDescent="0.15">
      <c r="J139" s="31"/>
    </row>
    <row r="140" spans="10:10" ht="12.75" x14ac:dyDescent="0.15">
      <c r="J140" s="31"/>
    </row>
    <row r="141" spans="10:10" ht="12.75" x14ac:dyDescent="0.15">
      <c r="J141" s="31"/>
    </row>
    <row r="142" spans="10:10" ht="12.75" x14ac:dyDescent="0.15">
      <c r="J142" s="31"/>
    </row>
    <row r="143" spans="10:10" ht="12.75" x14ac:dyDescent="0.15">
      <c r="J143" s="31"/>
    </row>
    <row r="144" spans="10:10" ht="12.75" x14ac:dyDescent="0.15">
      <c r="J144" s="31"/>
    </row>
    <row r="145" spans="10:10" ht="12.75" x14ac:dyDescent="0.15">
      <c r="J145" s="31"/>
    </row>
    <row r="146" spans="10:10" ht="12.75" x14ac:dyDescent="0.15">
      <c r="J146" s="31"/>
    </row>
    <row r="147" spans="10:10" ht="12.75" x14ac:dyDescent="0.15">
      <c r="J147" s="31"/>
    </row>
    <row r="148" spans="10:10" ht="12.75" x14ac:dyDescent="0.15">
      <c r="J148" s="31"/>
    </row>
    <row r="149" spans="10:10" ht="12.75" x14ac:dyDescent="0.15">
      <c r="J149" s="31"/>
    </row>
    <row r="150" spans="10:10" ht="12.75" x14ac:dyDescent="0.15">
      <c r="J150" s="31"/>
    </row>
    <row r="151" spans="10:10" ht="12.75" x14ac:dyDescent="0.15">
      <c r="J151" s="31"/>
    </row>
    <row r="152" spans="10:10" ht="12.75" x14ac:dyDescent="0.15">
      <c r="J152" s="31"/>
    </row>
    <row r="153" spans="10:10" ht="12.75" x14ac:dyDescent="0.15">
      <c r="J153" s="31"/>
    </row>
    <row r="154" spans="10:10" ht="12.75" x14ac:dyDescent="0.15">
      <c r="J154" s="31"/>
    </row>
    <row r="155" spans="10:10" ht="12.75" x14ac:dyDescent="0.15">
      <c r="J155" s="31"/>
    </row>
    <row r="156" spans="10:10" ht="12.75" x14ac:dyDescent="0.15">
      <c r="J156" s="31"/>
    </row>
    <row r="157" spans="10:10" ht="12.75" x14ac:dyDescent="0.15">
      <c r="J157" s="31"/>
    </row>
    <row r="158" spans="10:10" ht="12.75" x14ac:dyDescent="0.15">
      <c r="J158" s="31"/>
    </row>
    <row r="159" spans="10:10" ht="12.75" x14ac:dyDescent="0.15">
      <c r="J159" s="31"/>
    </row>
    <row r="160" spans="10:10" ht="12.75" x14ac:dyDescent="0.15">
      <c r="J160" s="31"/>
    </row>
    <row r="161" spans="10:10" ht="12.75" x14ac:dyDescent="0.15">
      <c r="J161" s="31"/>
    </row>
    <row r="162" spans="10:10" ht="12.75" x14ac:dyDescent="0.15">
      <c r="J162" s="31"/>
    </row>
    <row r="163" spans="10:10" ht="12.75" x14ac:dyDescent="0.15">
      <c r="J163" s="31"/>
    </row>
    <row r="164" spans="10:10" ht="12.75" x14ac:dyDescent="0.15">
      <c r="J164" s="31"/>
    </row>
    <row r="165" spans="10:10" ht="12.75" x14ac:dyDescent="0.15">
      <c r="J165" s="31"/>
    </row>
    <row r="166" spans="10:10" ht="12.75" x14ac:dyDescent="0.15">
      <c r="J166" s="31"/>
    </row>
    <row r="167" spans="10:10" ht="12.75" x14ac:dyDescent="0.15">
      <c r="J167" s="31"/>
    </row>
    <row r="168" spans="10:10" ht="12.75" x14ac:dyDescent="0.15">
      <c r="J168" s="31"/>
    </row>
    <row r="169" spans="10:10" ht="12.75" x14ac:dyDescent="0.15">
      <c r="J169" s="31"/>
    </row>
    <row r="170" spans="10:10" ht="12.75" x14ac:dyDescent="0.15">
      <c r="J170" s="31"/>
    </row>
    <row r="171" spans="10:10" ht="12.75" x14ac:dyDescent="0.15">
      <c r="J171" s="31"/>
    </row>
    <row r="172" spans="10:10" ht="12.75" x14ac:dyDescent="0.15">
      <c r="J172" s="31"/>
    </row>
    <row r="173" spans="10:10" ht="12.75" x14ac:dyDescent="0.15">
      <c r="J173" s="31"/>
    </row>
    <row r="174" spans="10:10" ht="12.75" x14ac:dyDescent="0.15">
      <c r="J174" s="31"/>
    </row>
    <row r="175" spans="10:10" ht="12.75" x14ac:dyDescent="0.15">
      <c r="J175" s="31"/>
    </row>
    <row r="176" spans="10:10" ht="12.75" x14ac:dyDescent="0.15">
      <c r="J176" s="31"/>
    </row>
    <row r="177" spans="10:10" ht="12.75" x14ac:dyDescent="0.15">
      <c r="J177" s="31"/>
    </row>
    <row r="178" spans="10:10" ht="12.75" x14ac:dyDescent="0.15">
      <c r="J178" s="31"/>
    </row>
    <row r="179" spans="10:10" ht="12.75" x14ac:dyDescent="0.15">
      <c r="J179" s="31"/>
    </row>
    <row r="180" spans="10:10" ht="12.75" x14ac:dyDescent="0.15">
      <c r="J180" s="31"/>
    </row>
    <row r="181" spans="10:10" ht="12.75" x14ac:dyDescent="0.15">
      <c r="J181" s="31"/>
    </row>
    <row r="182" spans="10:10" ht="12.75" x14ac:dyDescent="0.15">
      <c r="J182" s="31"/>
    </row>
    <row r="183" spans="10:10" ht="12.75" x14ac:dyDescent="0.15">
      <c r="J183" s="31"/>
    </row>
    <row r="184" spans="10:10" ht="12.75" x14ac:dyDescent="0.15">
      <c r="J184" s="31"/>
    </row>
    <row r="185" spans="10:10" ht="12.75" x14ac:dyDescent="0.15">
      <c r="J185" s="31"/>
    </row>
    <row r="186" spans="10:10" ht="12.75" x14ac:dyDescent="0.15">
      <c r="J186" s="31"/>
    </row>
    <row r="187" spans="10:10" ht="12.75" x14ac:dyDescent="0.15">
      <c r="J187" s="31"/>
    </row>
    <row r="188" spans="10:10" ht="12.75" x14ac:dyDescent="0.15">
      <c r="J188" s="31"/>
    </row>
    <row r="189" spans="10:10" ht="12.75" x14ac:dyDescent="0.15">
      <c r="J189" s="31"/>
    </row>
    <row r="190" spans="10:10" ht="12.75" x14ac:dyDescent="0.15">
      <c r="J190" s="31"/>
    </row>
    <row r="191" spans="10:10" ht="12.75" x14ac:dyDescent="0.15">
      <c r="J191" s="31"/>
    </row>
    <row r="192" spans="10:10" ht="12.75" x14ac:dyDescent="0.15">
      <c r="J192" s="31"/>
    </row>
    <row r="193" spans="10:10" ht="12.75" x14ac:dyDescent="0.15">
      <c r="J193" s="31"/>
    </row>
    <row r="194" spans="10:10" ht="12.75" x14ac:dyDescent="0.15">
      <c r="J194" s="31"/>
    </row>
    <row r="195" spans="10:10" ht="12.75" x14ac:dyDescent="0.15">
      <c r="J195" s="31"/>
    </row>
    <row r="196" spans="10:10" ht="12.75" x14ac:dyDescent="0.15">
      <c r="J196" s="31"/>
    </row>
    <row r="197" spans="10:10" ht="12.75" x14ac:dyDescent="0.15">
      <c r="J197" s="31"/>
    </row>
    <row r="198" spans="10:10" ht="12.75" x14ac:dyDescent="0.15">
      <c r="J198" s="31"/>
    </row>
    <row r="199" spans="10:10" ht="12.75" x14ac:dyDescent="0.15">
      <c r="J199" s="31"/>
    </row>
    <row r="200" spans="10:10" ht="12.75" x14ac:dyDescent="0.15">
      <c r="J200" s="31"/>
    </row>
    <row r="201" spans="10:10" ht="12.75" x14ac:dyDescent="0.15">
      <c r="J201" s="31"/>
    </row>
    <row r="202" spans="10:10" ht="12.75" x14ac:dyDescent="0.15">
      <c r="J202" s="31"/>
    </row>
    <row r="203" spans="10:10" ht="12.75" x14ac:dyDescent="0.15">
      <c r="J203" s="31"/>
    </row>
    <row r="204" spans="10:10" ht="12.75" x14ac:dyDescent="0.15">
      <c r="J204" s="31"/>
    </row>
    <row r="205" spans="10:10" ht="12.75" x14ac:dyDescent="0.15">
      <c r="J205" s="31"/>
    </row>
    <row r="206" spans="10:10" ht="12.75" x14ac:dyDescent="0.15">
      <c r="J206" s="31"/>
    </row>
    <row r="207" spans="10:10" ht="12.75" x14ac:dyDescent="0.15">
      <c r="J207" s="31"/>
    </row>
    <row r="208" spans="10:10" ht="12.75" x14ac:dyDescent="0.15">
      <c r="J208" s="31"/>
    </row>
    <row r="209" spans="10:10" ht="12.75" x14ac:dyDescent="0.15">
      <c r="J209" s="31"/>
    </row>
    <row r="210" spans="10:10" ht="12.75" x14ac:dyDescent="0.15">
      <c r="J210" s="31"/>
    </row>
    <row r="211" spans="10:10" ht="12.75" x14ac:dyDescent="0.15">
      <c r="J211" s="31"/>
    </row>
    <row r="212" spans="10:10" ht="12.75" x14ac:dyDescent="0.15">
      <c r="J212" s="31"/>
    </row>
    <row r="213" spans="10:10" ht="12.75" x14ac:dyDescent="0.15">
      <c r="J213" s="31"/>
    </row>
    <row r="214" spans="10:10" ht="12.75" x14ac:dyDescent="0.15">
      <c r="J214" s="31"/>
    </row>
    <row r="215" spans="10:10" ht="12.75" x14ac:dyDescent="0.15">
      <c r="J215" s="31"/>
    </row>
    <row r="216" spans="10:10" ht="12.75" x14ac:dyDescent="0.15">
      <c r="J216" s="31"/>
    </row>
    <row r="217" spans="10:10" ht="12.75" x14ac:dyDescent="0.15">
      <c r="J217" s="31"/>
    </row>
    <row r="218" spans="10:10" ht="12.75" x14ac:dyDescent="0.15">
      <c r="J218" s="31"/>
    </row>
    <row r="219" spans="10:10" ht="12.75" x14ac:dyDescent="0.15">
      <c r="J219" s="31"/>
    </row>
    <row r="220" spans="10:10" ht="12.75" x14ac:dyDescent="0.15">
      <c r="J220" s="31"/>
    </row>
    <row r="221" spans="10:10" ht="12.75" x14ac:dyDescent="0.15">
      <c r="J221" s="31"/>
    </row>
    <row r="222" spans="10:10" ht="12.75" x14ac:dyDescent="0.15">
      <c r="J222" s="31"/>
    </row>
    <row r="223" spans="10:10" ht="12.75" x14ac:dyDescent="0.15">
      <c r="J223" s="31"/>
    </row>
    <row r="224" spans="10:10" ht="12.75" x14ac:dyDescent="0.15">
      <c r="J224" s="31"/>
    </row>
    <row r="225" spans="10:10" ht="12.75" x14ac:dyDescent="0.15">
      <c r="J225" s="31"/>
    </row>
    <row r="226" spans="10:10" ht="12.75" x14ac:dyDescent="0.15">
      <c r="J226" s="31"/>
    </row>
    <row r="227" spans="10:10" ht="12.75" x14ac:dyDescent="0.15">
      <c r="J227" s="31"/>
    </row>
    <row r="228" spans="10:10" ht="12.75" x14ac:dyDescent="0.15">
      <c r="J228" s="31"/>
    </row>
    <row r="229" spans="10:10" ht="12.75" x14ac:dyDescent="0.15">
      <c r="J229" s="31"/>
    </row>
    <row r="230" spans="10:10" ht="12.75" x14ac:dyDescent="0.15">
      <c r="J230" s="31"/>
    </row>
    <row r="231" spans="10:10" ht="12.75" x14ac:dyDescent="0.15">
      <c r="J231" s="31"/>
    </row>
    <row r="232" spans="10:10" ht="12.75" x14ac:dyDescent="0.15">
      <c r="J232" s="31"/>
    </row>
    <row r="233" spans="10:10" ht="12.75" x14ac:dyDescent="0.15">
      <c r="J233" s="31"/>
    </row>
    <row r="234" spans="10:10" ht="12.75" x14ac:dyDescent="0.15">
      <c r="J234" s="31"/>
    </row>
    <row r="235" spans="10:10" ht="12.75" x14ac:dyDescent="0.15">
      <c r="J235" s="31"/>
    </row>
    <row r="236" spans="10:10" ht="12.75" x14ac:dyDescent="0.15">
      <c r="J236" s="31"/>
    </row>
    <row r="237" spans="10:10" ht="12.75" x14ac:dyDescent="0.15">
      <c r="J237" s="31"/>
    </row>
    <row r="238" spans="10:10" ht="12.75" x14ac:dyDescent="0.15">
      <c r="J238" s="31"/>
    </row>
    <row r="239" spans="10:10" ht="12.75" x14ac:dyDescent="0.15">
      <c r="J239" s="31"/>
    </row>
    <row r="240" spans="10:10" ht="12.75" x14ac:dyDescent="0.15">
      <c r="J240" s="31"/>
    </row>
    <row r="241" spans="10:10" ht="12.75" x14ac:dyDescent="0.15">
      <c r="J241" s="31"/>
    </row>
    <row r="242" spans="10:10" ht="12.75" x14ac:dyDescent="0.15">
      <c r="J242" s="31"/>
    </row>
    <row r="243" spans="10:10" ht="12.75" x14ac:dyDescent="0.15">
      <c r="J243" s="31"/>
    </row>
    <row r="244" spans="10:10" ht="12.75" x14ac:dyDescent="0.15">
      <c r="J244" s="31"/>
    </row>
    <row r="245" spans="10:10" ht="12.75" x14ac:dyDescent="0.15">
      <c r="J245" s="31"/>
    </row>
    <row r="246" spans="10:10" ht="12.75" x14ac:dyDescent="0.15">
      <c r="J246" s="31"/>
    </row>
    <row r="247" spans="10:10" ht="12.75" x14ac:dyDescent="0.15">
      <c r="J247" s="31"/>
    </row>
    <row r="248" spans="10:10" ht="12.75" x14ac:dyDescent="0.15">
      <c r="J248" s="31"/>
    </row>
    <row r="249" spans="10:10" ht="12.75" x14ac:dyDescent="0.15">
      <c r="J249" s="31"/>
    </row>
    <row r="250" spans="10:10" ht="12.75" x14ac:dyDescent="0.15">
      <c r="J250" s="31"/>
    </row>
    <row r="251" spans="10:10" ht="12.75" x14ac:dyDescent="0.15">
      <c r="J251" s="31"/>
    </row>
    <row r="252" spans="10:10" ht="12.75" x14ac:dyDescent="0.15">
      <c r="J252" s="31"/>
    </row>
    <row r="253" spans="10:10" ht="12.75" x14ac:dyDescent="0.15">
      <c r="J253" s="31"/>
    </row>
    <row r="254" spans="10:10" ht="12.75" x14ac:dyDescent="0.15">
      <c r="J254" s="31"/>
    </row>
    <row r="255" spans="10:10" ht="12.75" x14ac:dyDescent="0.15">
      <c r="J255" s="31"/>
    </row>
    <row r="256" spans="10:10" ht="12.75" x14ac:dyDescent="0.15">
      <c r="J256" s="31"/>
    </row>
    <row r="257" spans="10:10" ht="12.75" x14ac:dyDescent="0.15">
      <c r="J257" s="31"/>
    </row>
    <row r="258" spans="10:10" ht="12.75" x14ac:dyDescent="0.15">
      <c r="J258" s="31"/>
    </row>
    <row r="259" spans="10:10" ht="12.75" x14ac:dyDescent="0.15">
      <c r="J259" s="31"/>
    </row>
    <row r="260" spans="10:10" ht="12.75" x14ac:dyDescent="0.15">
      <c r="J260" s="31"/>
    </row>
    <row r="261" spans="10:10" ht="12.75" x14ac:dyDescent="0.15">
      <c r="J261" s="31"/>
    </row>
    <row r="262" spans="10:10" ht="12.75" x14ac:dyDescent="0.15">
      <c r="J262" s="31"/>
    </row>
    <row r="263" spans="10:10" ht="12.75" x14ac:dyDescent="0.15">
      <c r="J263" s="31"/>
    </row>
    <row r="264" spans="10:10" ht="12.75" x14ac:dyDescent="0.15">
      <c r="J264" s="31"/>
    </row>
    <row r="265" spans="10:10" ht="12.75" x14ac:dyDescent="0.15">
      <c r="J265" s="31"/>
    </row>
    <row r="266" spans="10:10" ht="12.75" x14ac:dyDescent="0.15">
      <c r="J266" s="31"/>
    </row>
    <row r="267" spans="10:10" ht="12.75" x14ac:dyDescent="0.15">
      <c r="J267" s="31"/>
    </row>
    <row r="268" spans="10:10" ht="12.75" x14ac:dyDescent="0.15">
      <c r="J268" s="31"/>
    </row>
    <row r="269" spans="10:10" ht="12.75" x14ac:dyDescent="0.15">
      <c r="J269" s="31"/>
    </row>
    <row r="270" spans="10:10" ht="12.75" x14ac:dyDescent="0.15">
      <c r="J270" s="31"/>
    </row>
    <row r="271" spans="10:10" ht="12.75" x14ac:dyDescent="0.15">
      <c r="J271" s="31"/>
    </row>
    <row r="272" spans="10:10" ht="12.75" x14ac:dyDescent="0.15">
      <c r="J272" s="31"/>
    </row>
    <row r="273" spans="10:10" ht="12.75" x14ac:dyDescent="0.15">
      <c r="J273" s="31"/>
    </row>
    <row r="274" spans="10:10" ht="12.75" x14ac:dyDescent="0.15">
      <c r="J274" s="31"/>
    </row>
    <row r="275" spans="10:10" ht="12.75" x14ac:dyDescent="0.15">
      <c r="J275" s="31"/>
    </row>
    <row r="276" spans="10:10" ht="12.75" x14ac:dyDescent="0.15">
      <c r="J276" s="31"/>
    </row>
    <row r="277" spans="10:10" ht="12.75" x14ac:dyDescent="0.15">
      <c r="J277" s="31"/>
    </row>
    <row r="278" spans="10:10" ht="12.75" x14ac:dyDescent="0.15">
      <c r="J278" s="31"/>
    </row>
    <row r="279" spans="10:10" ht="12.75" x14ac:dyDescent="0.15">
      <c r="J279" s="31"/>
    </row>
    <row r="280" spans="10:10" ht="12.75" x14ac:dyDescent="0.15">
      <c r="J280" s="31"/>
    </row>
    <row r="281" spans="10:10" ht="12.75" x14ac:dyDescent="0.15">
      <c r="J281" s="31"/>
    </row>
    <row r="282" spans="10:10" ht="12.75" x14ac:dyDescent="0.15">
      <c r="J282" s="31"/>
    </row>
    <row r="283" spans="10:10" ht="12.75" x14ac:dyDescent="0.15">
      <c r="J283" s="31"/>
    </row>
    <row r="284" spans="10:10" ht="12.75" x14ac:dyDescent="0.15">
      <c r="J284" s="31"/>
    </row>
    <row r="285" spans="10:10" ht="12.75" x14ac:dyDescent="0.15">
      <c r="J285" s="31"/>
    </row>
    <row r="286" spans="10:10" ht="12.75" x14ac:dyDescent="0.15">
      <c r="J286" s="31"/>
    </row>
    <row r="287" spans="10:10" ht="12.75" x14ac:dyDescent="0.15">
      <c r="J287" s="31"/>
    </row>
    <row r="288" spans="10:10" ht="12.75" x14ac:dyDescent="0.15">
      <c r="J288" s="31"/>
    </row>
    <row r="289" spans="10:10" ht="12.75" x14ac:dyDescent="0.15">
      <c r="J289" s="31"/>
    </row>
    <row r="290" spans="10:10" ht="12.75" x14ac:dyDescent="0.15">
      <c r="J290" s="31"/>
    </row>
    <row r="291" spans="10:10" ht="12.75" x14ac:dyDescent="0.15">
      <c r="J291" s="31"/>
    </row>
    <row r="292" spans="10:10" ht="12.75" x14ac:dyDescent="0.15">
      <c r="J292" s="31"/>
    </row>
    <row r="293" spans="10:10" ht="12.75" x14ac:dyDescent="0.15">
      <c r="J293" s="31"/>
    </row>
    <row r="294" spans="10:10" ht="12.75" x14ac:dyDescent="0.15">
      <c r="J294" s="31"/>
    </row>
    <row r="295" spans="10:10" ht="12.75" x14ac:dyDescent="0.15">
      <c r="J295" s="31"/>
    </row>
    <row r="296" spans="10:10" ht="12.75" x14ac:dyDescent="0.15">
      <c r="J296" s="31"/>
    </row>
    <row r="297" spans="10:10" ht="12.75" x14ac:dyDescent="0.15">
      <c r="J297" s="31"/>
    </row>
    <row r="298" spans="10:10" ht="12.75" x14ac:dyDescent="0.15">
      <c r="J298" s="31"/>
    </row>
    <row r="299" spans="10:10" ht="12.75" x14ac:dyDescent="0.15">
      <c r="J299" s="31"/>
    </row>
    <row r="300" spans="10:10" ht="12.75" x14ac:dyDescent="0.15">
      <c r="J300" s="31"/>
    </row>
    <row r="301" spans="10:10" ht="12.75" x14ac:dyDescent="0.15">
      <c r="J301" s="31"/>
    </row>
    <row r="302" spans="10:10" ht="12.75" x14ac:dyDescent="0.15">
      <c r="J302" s="31"/>
    </row>
    <row r="303" spans="10:10" ht="12.75" x14ac:dyDescent="0.15">
      <c r="J303" s="31"/>
    </row>
    <row r="304" spans="10:10" ht="12.75" x14ac:dyDescent="0.15">
      <c r="J304" s="31"/>
    </row>
    <row r="305" spans="10:10" ht="12.75" x14ac:dyDescent="0.15">
      <c r="J305" s="31"/>
    </row>
    <row r="306" spans="10:10" ht="12.75" x14ac:dyDescent="0.15">
      <c r="J306" s="31"/>
    </row>
    <row r="307" spans="10:10" ht="12.75" x14ac:dyDescent="0.15">
      <c r="J307" s="31"/>
    </row>
    <row r="308" spans="10:10" ht="12.75" x14ac:dyDescent="0.15">
      <c r="J308" s="31"/>
    </row>
    <row r="309" spans="10:10" ht="12.75" x14ac:dyDescent="0.15">
      <c r="J309" s="31"/>
    </row>
    <row r="310" spans="10:10" ht="12.75" x14ac:dyDescent="0.15">
      <c r="J310" s="31"/>
    </row>
    <row r="311" spans="10:10" ht="12.75" x14ac:dyDescent="0.15">
      <c r="J311" s="31"/>
    </row>
    <row r="312" spans="10:10" ht="12.75" x14ac:dyDescent="0.15">
      <c r="J312" s="31"/>
    </row>
    <row r="313" spans="10:10" ht="12.75" x14ac:dyDescent="0.15">
      <c r="J313" s="31"/>
    </row>
    <row r="314" spans="10:10" ht="12.75" x14ac:dyDescent="0.15">
      <c r="J314" s="31"/>
    </row>
    <row r="315" spans="10:10" ht="12.75" x14ac:dyDescent="0.15">
      <c r="J315" s="31"/>
    </row>
    <row r="316" spans="10:10" ht="12.75" x14ac:dyDescent="0.15">
      <c r="J316" s="31"/>
    </row>
    <row r="317" spans="10:10" ht="12.75" x14ac:dyDescent="0.15">
      <c r="J317" s="31"/>
    </row>
    <row r="318" spans="10:10" ht="12.75" x14ac:dyDescent="0.15">
      <c r="J318" s="31"/>
    </row>
    <row r="319" spans="10:10" ht="12.75" x14ac:dyDescent="0.15">
      <c r="J319" s="31"/>
    </row>
    <row r="320" spans="10:10" ht="12.75" x14ac:dyDescent="0.15">
      <c r="J320" s="31"/>
    </row>
    <row r="321" spans="10:10" ht="12.75" x14ac:dyDescent="0.15">
      <c r="J321" s="31"/>
    </row>
    <row r="322" spans="10:10" ht="12.75" x14ac:dyDescent="0.15">
      <c r="J322" s="31"/>
    </row>
    <row r="323" spans="10:10" ht="12.75" x14ac:dyDescent="0.15">
      <c r="J323" s="31"/>
    </row>
    <row r="324" spans="10:10" ht="12.75" x14ac:dyDescent="0.15">
      <c r="J324" s="31"/>
    </row>
    <row r="325" spans="10:10" ht="12.75" x14ac:dyDescent="0.15">
      <c r="J325" s="31"/>
    </row>
    <row r="326" spans="10:10" ht="12.75" x14ac:dyDescent="0.15">
      <c r="J326" s="31"/>
    </row>
    <row r="327" spans="10:10" ht="12.75" x14ac:dyDescent="0.15">
      <c r="J327" s="31"/>
    </row>
    <row r="328" spans="10:10" ht="12.75" x14ac:dyDescent="0.15">
      <c r="J328" s="31"/>
    </row>
    <row r="329" spans="10:10" ht="12.75" x14ac:dyDescent="0.15">
      <c r="J329" s="31"/>
    </row>
    <row r="330" spans="10:10" ht="12.75" x14ac:dyDescent="0.15">
      <c r="J330" s="31"/>
    </row>
    <row r="331" spans="10:10" ht="12.75" x14ac:dyDescent="0.15">
      <c r="J331" s="31"/>
    </row>
    <row r="332" spans="10:10" ht="12.75" x14ac:dyDescent="0.15">
      <c r="J332" s="31"/>
    </row>
    <row r="333" spans="10:10" ht="12.75" x14ac:dyDescent="0.15">
      <c r="J333" s="31"/>
    </row>
    <row r="334" spans="10:10" ht="12.75" x14ac:dyDescent="0.15">
      <c r="J334" s="31"/>
    </row>
    <row r="335" spans="10:10" ht="12.75" x14ac:dyDescent="0.15">
      <c r="J335" s="31"/>
    </row>
    <row r="336" spans="10:10" ht="12.75" x14ac:dyDescent="0.15">
      <c r="J336" s="31"/>
    </row>
    <row r="337" spans="10:10" ht="12.75" x14ac:dyDescent="0.15">
      <c r="J337" s="31"/>
    </row>
    <row r="338" spans="10:10" ht="12.75" x14ac:dyDescent="0.15">
      <c r="J338" s="31"/>
    </row>
    <row r="339" spans="10:10" ht="12.75" x14ac:dyDescent="0.15">
      <c r="J339" s="31"/>
    </row>
    <row r="340" spans="10:10" ht="12.75" x14ac:dyDescent="0.15">
      <c r="J340" s="31"/>
    </row>
    <row r="341" spans="10:10" ht="12.75" x14ac:dyDescent="0.15">
      <c r="J341" s="31"/>
    </row>
    <row r="342" spans="10:10" ht="12.75" x14ac:dyDescent="0.15">
      <c r="J342" s="31"/>
    </row>
    <row r="343" spans="10:10" ht="12.75" x14ac:dyDescent="0.15">
      <c r="J343" s="31"/>
    </row>
    <row r="344" spans="10:10" ht="12.75" x14ac:dyDescent="0.15">
      <c r="J344" s="31"/>
    </row>
    <row r="345" spans="10:10" ht="12.75" x14ac:dyDescent="0.15">
      <c r="J345" s="31"/>
    </row>
    <row r="346" spans="10:10" ht="12.75" x14ac:dyDescent="0.15">
      <c r="J346" s="31"/>
    </row>
    <row r="347" spans="10:10" ht="12.75" x14ac:dyDescent="0.15">
      <c r="J347" s="31"/>
    </row>
    <row r="348" spans="10:10" ht="12.75" x14ac:dyDescent="0.15">
      <c r="J348" s="31"/>
    </row>
    <row r="349" spans="10:10" ht="12.75" x14ac:dyDescent="0.15">
      <c r="J349" s="31"/>
    </row>
    <row r="350" spans="10:10" ht="12.75" x14ac:dyDescent="0.15">
      <c r="J350" s="31"/>
    </row>
    <row r="351" spans="10:10" ht="12.75" x14ac:dyDescent="0.15">
      <c r="J351" s="31"/>
    </row>
    <row r="352" spans="10:10" ht="12.75" x14ac:dyDescent="0.15">
      <c r="J352" s="31"/>
    </row>
    <row r="353" spans="10:10" ht="12.75" x14ac:dyDescent="0.15">
      <c r="J353" s="31"/>
    </row>
    <row r="354" spans="10:10" ht="12.75" x14ac:dyDescent="0.15">
      <c r="J354" s="31"/>
    </row>
    <row r="355" spans="10:10" ht="12.75" x14ac:dyDescent="0.15">
      <c r="J355" s="31"/>
    </row>
    <row r="356" spans="10:10" ht="12.75" x14ac:dyDescent="0.15">
      <c r="J356" s="31"/>
    </row>
    <row r="357" spans="10:10" ht="12.75" x14ac:dyDescent="0.15">
      <c r="J357" s="31"/>
    </row>
    <row r="358" spans="10:10" ht="12.75" x14ac:dyDescent="0.15">
      <c r="J358" s="31"/>
    </row>
    <row r="359" spans="10:10" ht="12.75" x14ac:dyDescent="0.15">
      <c r="J359" s="31"/>
    </row>
    <row r="360" spans="10:10" ht="12.75" x14ac:dyDescent="0.15">
      <c r="J360" s="31"/>
    </row>
    <row r="361" spans="10:10" ht="12.75" x14ac:dyDescent="0.15">
      <c r="J361" s="31"/>
    </row>
    <row r="362" spans="10:10" ht="12.75" x14ac:dyDescent="0.15">
      <c r="J362" s="31"/>
    </row>
    <row r="363" spans="10:10" ht="12.75" x14ac:dyDescent="0.15">
      <c r="J363" s="31"/>
    </row>
    <row r="364" spans="10:10" ht="12.75" x14ac:dyDescent="0.15">
      <c r="J364" s="31"/>
    </row>
    <row r="365" spans="10:10" ht="12.75" x14ac:dyDescent="0.15">
      <c r="J365" s="31"/>
    </row>
    <row r="366" spans="10:10" ht="12.75" x14ac:dyDescent="0.15">
      <c r="J366" s="31"/>
    </row>
    <row r="367" spans="10:10" ht="12.75" x14ac:dyDescent="0.15">
      <c r="J367" s="31"/>
    </row>
    <row r="368" spans="10:10" ht="12.75" x14ac:dyDescent="0.15">
      <c r="J368" s="31"/>
    </row>
    <row r="369" spans="10:10" ht="12.75" x14ac:dyDescent="0.15">
      <c r="J369" s="31"/>
    </row>
    <row r="370" spans="10:10" ht="12.75" x14ac:dyDescent="0.15">
      <c r="J370" s="31"/>
    </row>
    <row r="371" spans="10:10" ht="12.75" x14ac:dyDescent="0.15">
      <c r="J371" s="31"/>
    </row>
    <row r="372" spans="10:10" ht="12.75" x14ac:dyDescent="0.15">
      <c r="J372" s="31"/>
    </row>
    <row r="373" spans="10:10" ht="12.75" x14ac:dyDescent="0.15">
      <c r="J373" s="31"/>
    </row>
    <row r="374" spans="10:10" ht="12.75" x14ac:dyDescent="0.15">
      <c r="J374" s="31"/>
    </row>
    <row r="375" spans="10:10" ht="12.75" x14ac:dyDescent="0.15">
      <c r="J375" s="31"/>
    </row>
    <row r="376" spans="10:10" ht="12.75" x14ac:dyDescent="0.15">
      <c r="J376" s="31"/>
    </row>
    <row r="377" spans="10:10" ht="12.75" x14ac:dyDescent="0.15">
      <c r="J377" s="31"/>
    </row>
    <row r="378" spans="10:10" ht="12.75" x14ac:dyDescent="0.15">
      <c r="J378" s="31"/>
    </row>
    <row r="379" spans="10:10" ht="12.75" x14ac:dyDescent="0.15">
      <c r="J379" s="31"/>
    </row>
    <row r="380" spans="10:10" ht="12.75" x14ac:dyDescent="0.15">
      <c r="J380" s="31"/>
    </row>
    <row r="381" spans="10:10" ht="12.75" x14ac:dyDescent="0.15">
      <c r="J381" s="31"/>
    </row>
    <row r="382" spans="10:10" ht="12.75" x14ac:dyDescent="0.15">
      <c r="J382" s="31"/>
    </row>
    <row r="383" spans="10:10" ht="12.75" x14ac:dyDescent="0.15">
      <c r="J383" s="31"/>
    </row>
    <row r="384" spans="10:10" ht="12.75" x14ac:dyDescent="0.15">
      <c r="J384" s="31"/>
    </row>
    <row r="385" spans="10:10" ht="12.75" x14ac:dyDescent="0.15">
      <c r="J385" s="31"/>
    </row>
    <row r="386" spans="10:10" ht="12.75" x14ac:dyDescent="0.15">
      <c r="J386" s="31"/>
    </row>
    <row r="387" spans="10:10" ht="12.75" x14ac:dyDescent="0.15">
      <c r="J387" s="31"/>
    </row>
    <row r="388" spans="10:10" ht="12.75" x14ac:dyDescent="0.15">
      <c r="J388" s="31"/>
    </row>
    <row r="389" spans="10:10" ht="12.75" x14ac:dyDescent="0.15">
      <c r="J389" s="31"/>
    </row>
    <row r="390" spans="10:10" ht="12.75" x14ac:dyDescent="0.15">
      <c r="J390" s="31"/>
    </row>
    <row r="391" spans="10:10" ht="12.75" x14ac:dyDescent="0.15">
      <c r="J391" s="31"/>
    </row>
    <row r="392" spans="10:10" ht="12.75" x14ac:dyDescent="0.15">
      <c r="J392" s="31"/>
    </row>
    <row r="393" spans="10:10" ht="12.75" x14ac:dyDescent="0.15">
      <c r="J393" s="31"/>
    </row>
    <row r="394" spans="10:10" ht="12.75" x14ac:dyDescent="0.15">
      <c r="J394" s="31"/>
    </row>
    <row r="395" spans="10:10" ht="12.75" x14ac:dyDescent="0.15">
      <c r="J395" s="31"/>
    </row>
    <row r="396" spans="10:10" ht="12.75" x14ac:dyDescent="0.15">
      <c r="J396" s="31"/>
    </row>
    <row r="397" spans="10:10" ht="12.75" x14ac:dyDescent="0.15">
      <c r="J397" s="31"/>
    </row>
    <row r="398" spans="10:10" ht="12.75" x14ac:dyDescent="0.15">
      <c r="J398" s="31"/>
    </row>
    <row r="399" spans="10:10" ht="12.75" x14ac:dyDescent="0.15">
      <c r="J399" s="31"/>
    </row>
    <row r="400" spans="10:10" ht="12.75" x14ac:dyDescent="0.15">
      <c r="J400" s="31"/>
    </row>
    <row r="401" spans="10:10" ht="12.75" x14ac:dyDescent="0.15">
      <c r="J401" s="31"/>
    </row>
    <row r="402" spans="10:10" ht="12.75" x14ac:dyDescent="0.15">
      <c r="J402" s="31"/>
    </row>
    <row r="403" spans="10:10" ht="12.75" x14ac:dyDescent="0.15">
      <c r="J403" s="31"/>
    </row>
    <row r="404" spans="10:10" ht="12.75" x14ac:dyDescent="0.15">
      <c r="J404" s="31"/>
    </row>
    <row r="405" spans="10:10" ht="12.75" x14ac:dyDescent="0.15">
      <c r="J405" s="31"/>
    </row>
    <row r="406" spans="10:10" ht="12.75" x14ac:dyDescent="0.15">
      <c r="J406" s="31"/>
    </row>
    <row r="407" spans="10:10" ht="12.75" x14ac:dyDescent="0.15">
      <c r="J407" s="31"/>
    </row>
    <row r="408" spans="10:10" ht="12.75" x14ac:dyDescent="0.15">
      <c r="J408" s="31"/>
    </row>
    <row r="409" spans="10:10" ht="12.75" x14ac:dyDescent="0.15">
      <c r="J409" s="31"/>
    </row>
    <row r="410" spans="10:10" ht="12.75" x14ac:dyDescent="0.15">
      <c r="J410" s="31"/>
    </row>
    <row r="411" spans="10:10" ht="12.75" x14ac:dyDescent="0.15">
      <c r="J411" s="31"/>
    </row>
    <row r="412" spans="10:10" ht="12.75" x14ac:dyDescent="0.15">
      <c r="J412" s="31"/>
    </row>
    <row r="413" spans="10:10" ht="12.75" x14ac:dyDescent="0.15">
      <c r="J413" s="31"/>
    </row>
    <row r="414" spans="10:10" ht="12.75" x14ac:dyDescent="0.15">
      <c r="J414" s="31"/>
    </row>
    <row r="415" spans="10:10" ht="12.75" x14ac:dyDescent="0.15">
      <c r="J415" s="31"/>
    </row>
    <row r="416" spans="10:10" ht="12.75" x14ac:dyDescent="0.15">
      <c r="J416" s="31"/>
    </row>
    <row r="417" spans="10:10" ht="12.75" x14ac:dyDescent="0.15">
      <c r="J417" s="31"/>
    </row>
    <row r="418" spans="10:10" ht="12.75" x14ac:dyDescent="0.15">
      <c r="J418" s="31"/>
    </row>
    <row r="419" spans="10:10" ht="12.75" x14ac:dyDescent="0.15">
      <c r="J419" s="31"/>
    </row>
    <row r="420" spans="10:10" ht="12.75" x14ac:dyDescent="0.15">
      <c r="J420" s="31"/>
    </row>
    <row r="421" spans="10:10" ht="12.75" x14ac:dyDescent="0.15">
      <c r="J421" s="31"/>
    </row>
    <row r="422" spans="10:10" ht="12.75" x14ac:dyDescent="0.15">
      <c r="J422" s="31"/>
    </row>
    <row r="423" spans="10:10" ht="12.75" x14ac:dyDescent="0.15">
      <c r="J423" s="31"/>
    </row>
    <row r="424" spans="10:10" ht="12.75" x14ac:dyDescent="0.15">
      <c r="J424" s="31"/>
    </row>
    <row r="425" spans="10:10" ht="12.75" x14ac:dyDescent="0.15">
      <c r="J425" s="31"/>
    </row>
    <row r="426" spans="10:10" ht="12.75" x14ac:dyDescent="0.15">
      <c r="J426" s="31"/>
    </row>
    <row r="427" spans="10:10" ht="12.75" x14ac:dyDescent="0.15">
      <c r="J427" s="31"/>
    </row>
    <row r="428" spans="10:10" ht="12.75" x14ac:dyDescent="0.15">
      <c r="J428" s="31"/>
    </row>
    <row r="429" spans="10:10" ht="12.75" x14ac:dyDescent="0.15">
      <c r="J429" s="31"/>
    </row>
    <row r="430" spans="10:10" ht="12.75" x14ac:dyDescent="0.15">
      <c r="J430" s="31"/>
    </row>
    <row r="431" spans="10:10" ht="12.75" x14ac:dyDescent="0.15">
      <c r="J431" s="31"/>
    </row>
    <row r="432" spans="10:10" ht="12.75" x14ac:dyDescent="0.15">
      <c r="J432" s="31"/>
    </row>
    <row r="433" spans="10:10" ht="12.75" x14ac:dyDescent="0.15">
      <c r="J433" s="31"/>
    </row>
    <row r="434" spans="10:10" ht="12.75" x14ac:dyDescent="0.15">
      <c r="J434" s="31"/>
    </row>
    <row r="435" spans="10:10" ht="12.75" x14ac:dyDescent="0.15">
      <c r="J435" s="31"/>
    </row>
    <row r="436" spans="10:10" ht="12.75" x14ac:dyDescent="0.15">
      <c r="J436" s="31"/>
    </row>
    <row r="437" spans="10:10" ht="12.75" x14ac:dyDescent="0.15">
      <c r="J437" s="31"/>
    </row>
    <row r="438" spans="10:10" ht="12.75" x14ac:dyDescent="0.15">
      <c r="J438" s="31"/>
    </row>
    <row r="439" spans="10:10" ht="12.75" x14ac:dyDescent="0.15">
      <c r="J439" s="31"/>
    </row>
    <row r="440" spans="10:10" ht="12.75" x14ac:dyDescent="0.15">
      <c r="J440" s="31"/>
    </row>
    <row r="441" spans="10:10" ht="12.75" x14ac:dyDescent="0.15">
      <c r="J441" s="31"/>
    </row>
    <row r="442" spans="10:10" ht="12.75" x14ac:dyDescent="0.15">
      <c r="J442" s="31"/>
    </row>
    <row r="443" spans="10:10" ht="12.75" x14ac:dyDescent="0.15">
      <c r="J443" s="31"/>
    </row>
    <row r="444" spans="10:10" ht="12.75" x14ac:dyDescent="0.15">
      <c r="J444" s="31"/>
    </row>
    <row r="445" spans="10:10" ht="12.75" x14ac:dyDescent="0.15">
      <c r="J445" s="31"/>
    </row>
    <row r="446" spans="10:10" ht="12.75" x14ac:dyDescent="0.15">
      <c r="J446" s="31"/>
    </row>
    <row r="447" spans="10:10" ht="12.75" x14ac:dyDescent="0.15">
      <c r="J447" s="31"/>
    </row>
    <row r="448" spans="10:10" ht="12.75" x14ac:dyDescent="0.15">
      <c r="J448" s="31"/>
    </row>
    <row r="449" spans="10:10" ht="12.75" x14ac:dyDescent="0.15">
      <c r="J449" s="31"/>
    </row>
    <row r="450" spans="10:10" ht="12.75" x14ac:dyDescent="0.15">
      <c r="J450" s="31"/>
    </row>
    <row r="451" spans="10:10" ht="12.75" x14ac:dyDescent="0.15">
      <c r="J451" s="31"/>
    </row>
    <row r="452" spans="10:10" ht="12.75" x14ac:dyDescent="0.15">
      <c r="J452" s="31"/>
    </row>
    <row r="453" spans="10:10" ht="12.75" x14ac:dyDescent="0.15">
      <c r="J453" s="31"/>
    </row>
    <row r="454" spans="10:10" ht="12.75" x14ac:dyDescent="0.15">
      <c r="J454" s="31"/>
    </row>
    <row r="455" spans="10:10" ht="12.75" x14ac:dyDescent="0.15">
      <c r="J455" s="31"/>
    </row>
    <row r="456" spans="10:10" ht="12.75" x14ac:dyDescent="0.15">
      <c r="J456" s="31"/>
    </row>
    <row r="457" spans="10:10" ht="12.75" x14ac:dyDescent="0.15">
      <c r="J457" s="31"/>
    </row>
    <row r="458" spans="10:10" ht="12.75" x14ac:dyDescent="0.15">
      <c r="J458" s="31"/>
    </row>
    <row r="459" spans="10:10" ht="12.75" x14ac:dyDescent="0.15">
      <c r="J459" s="31"/>
    </row>
    <row r="460" spans="10:10" ht="12.75" x14ac:dyDescent="0.15">
      <c r="J460" s="31"/>
    </row>
    <row r="461" spans="10:10" ht="12.75" x14ac:dyDescent="0.15">
      <c r="J461" s="31"/>
    </row>
    <row r="462" spans="10:10" ht="12.75" x14ac:dyDescent="0.15">
      <c r="J462" s="31"/>
    </row>
    <row r="463" spans="10:10" ht="12.75" x14ac:dyDescent="0.15">
      <c r="J463" s="31"/>
    </row>
    <row r="464" spans="10:10" ht="12.75" x14ac:dyDescent="0.15">
      <c r="J464" s="31"/>
    </row>
    <row r="465" spans="10:10" ht="12.75" x14ac:dyDescent="0.15">
      <c r="J465" s="31"/>
    </row>
    <row r="466" spans="10:10" ht="12.75" x14ac:dyDescent="0.15">
      <c r="J466" s="31"/>
    </row>
    <row r="467" spans="10:10" ht="12.75" x14ac:dyDescent="0.15">
      <c r="J467" s="31"/>
    </row>
    <row r="468" spans="10:10" ht="12.75" x14ac:dyDescent="0.15">
      <c r="J468" s="31"/>
    </row>
    <row r="469" spans="10:10" ht="12.75" x14ac:dyDescent="0.15">
      <c r="J469" s="31"/>
    </row>
    <row r="470" spans="10:10" ht="12.75" x14ac:dyDescent="0.15">
      <c r="J470" s="31"/>
    </row>
    <row r="471" spans="10:10" ht="12.75" x14ac:dyDescent="0.15">
      <c r="J471" s="31"/>
    </row>
    <row r="472" spans="10:10" ht="12.75" x14ac:dyDescent="0.15">
      <c r="J472" s="31"/>
    </row>
    <row r="473" spans="10:10" ht="12.75" x14ac:dyDescent="0.15">
      <c r="J473" s="31"/>
    </row>
    <row r="474" spans="10:10" ht="12.75" x14ac:dyDescent="0.15">
      <c r="J474" s="31"/>
    </row>
    <row r="475" spans="10:10" ht="12.75" x14ac:dyDescent="0.15">
      <c r="J475" s="31"/>
    </row>
    <row r="476" spans="10:10" ht="12.75" x14ac:dyDescent="0.15">
      <c r="J476" s="31"/>
    </row>
    <row r="477" spans="10:10" ht="12.75" x14ac:dyDescent="0.15">
      <c r="J477" s="31"/>
    </row>
    <row r="478" spans="10:10" ht="12.75" x14ac:dyDescent="0.15">
      <c r="J478" s="31"/>
    </row>
    <row r="479" spans="10:10" ht="12.75" x14ac:dyDescent="0.15">
      <c r="J479" s="31"/>
    </row>
    <row r="480" spans="10:10" ht="12.75" x14ac:dyDescent="0.15">
      <c r="J480" s="31"/>
    </row>
    <row r="481" spans="10:10" ht="12.75" x14ac:dyDescent="0.15">
      <c r="J481" s="31"/>
    </row>
    <row r="482" spans="10:10" ht="12.75" x14ac:dyDescent="0.15">
      <c r="J482" s="31"/>
    </row>
    <row r="483" spans="10:10" ht="12.75" x14ac:dyDescent="0.15">
      <c r="J483" s="31"/>
    </row>
    <row r="484" spans="10:10" ht="12.75" x14ac:dyDescent="0.15">
      <c r="J484" s="31"/>
    </row>
    <row r="485" spans="10:10" ht="12.75" x14ac:dyDescent="0.15">
      <c r="J485" s="31"/>
    </row>
    <row r="486" spans="10:10" ht="12.75" x14ac:dyDescent="0.15">
      <c r="J486" s="31"/>
    </row>
    <row r="487" spans="10:10" ht="12.75" x14ac:dyDescent="0.15">
      <c r="J487" s="31"/>
    </row>
    <row r="488" spans="10:10" ht="12.75" x14ac:dyDescent="0.15">
      <c r="J488" s="31"/>
    </row>
    <row r="489" spans="10:10" ht="12.75" x14ac:dyDescent="0.15">
      <c r="J489" s="31"/>
    </row>
    <row r="490" spans="10:10" ht="12.75" x14ac:dyDescent="0.15">
      <c r="J490" s="31"/>
    </row>
    <row r="491" spans="10:10" ht="12.75" x14ac:dyDescent="0.15">
      <c r="J491" s="31"/>
    </row>
    <row r="492" spans="10:10" ht="12.75" x14ac:dyDescent="0.15">
      <c r="J492" s="31"/>
    </row>
    <row r="493" spans="10:10" ht="12.75" x14ac:dyDescent="0.15">
      <c r="J493" s="31"/>
    </row>
    <row r="494" spans="10:10" ht="12.75" x14ac:dyDescent="0.15">
      <c r="J494" s="31"/>
    </row>
    <row r="495" spans="10:10" ht="12.75" x14ac:dyDescent="0.15">
      <c r="J495" s="31"/>
    </row>
    <row r="496" spans="10:10" ht="12.75" x14ac:dyDescent="0.15">
      <c r="J496" s="31"/>
    </row>
    <row r="497" spans="10:10" ht="12.75" x14ac:dyDescent="0.15">
      <c r="J497" s="31"/>
    </row>
    <row r="498" spans="10:10" ht="12.75" x14ac:dyDescent="0.15">
      <c r="J498" s="31"/>
    </row>
    <row r="499" spans="10:10" ht="12.75" x14ac:dyDescent="0.15">
      <c r="J499" s="31"/>
    </row>
    <row r="500" spans="10:10" ht="12.75" x14ac:dyDescent="0.15">
      <c r="J500" s="31"/>
    </row>
    <row r="501" spans="10:10" ht="12.75" x14ac:dyDescent="0.15">
      <c r="J501" s="31"/>
    </row>
    <row r="502" spans="10:10" ht="12.75" x14ac:dyDescent="0.15">
      <c r="J502" s="31"/>
    </row>
    <row r="503" spans="10:10" ht="12.75" x14ac:dyDescent="0.15">
      <c r="J503" s="31"/>
    </row>
    <row r="504" spans="10:10" ht="12.75" x14ac:dyDescent="0.15">
      <c r="J504" s="31"/>
    </row>
    <row r="505" spans="10:10" ht="12.75" x14ac:dyDescent="0.15">
      <c r="J505" s="31"/>
    </row>
    <row r="506" spans="10:10" ht="12.75" x14ac:dyDescent="0.15">
      <c r="J506" s="31"/>
    </row>
    <row r="507" spans="10:10" ht="12.75" x14ac:dyDescent="0.15">
      <c r="J507" s="31"/>
    </row>
    <row r="508" spans="10:10" ht="12.75" x14ac:dyDescent="0.15">
      <c r="J508" s="31"/>
    </row>
    <row r="509" spans="10:10" ht="12.75" x14ac:dyDescent="0.15">
      <c r="J509" s="31"/>
    </row>
    <row r="510" spans="10:10" ht="12.75" x14ac:dyDescent="0.15">
      <c r="J510" s="31"/>
    </row>
    <row r="511" spans="10:10" ht="12.75" x14ac:dyDescent="0.15">
      <c r="J511" s="31"/>
    </row>
    <row r="512" spans="10:10" ht="12.75" x14ac:dyDescent="0.15">
      <c r="J512" s="31"/>
    </row>
    <row r="513" spans="10:10" ht="12.75" x14ac:dyDescent="0.15">
      <c r="J513" s="31"/>
    </row>
    <row r="514" spans="10:10" ht="12.75" x14ac:dyDescent="0.15">
      <c r="J514" s="31"/>
    </row>
    <row r="515" spans="10:10" ht="12.75" x14ac:dyDescent="0.15">
      <c r="J515" s="31"/>
    </row>
    <row r="516" spans="10:10" ht="12.75" x14ac:dyDescent="0.15">
      <c r="J516" s="31"/>
    </row>
    <row r="517" spans="10:10" ht="12.75" x14ac:dyDescent="0.15">
      <c r="J517" s="31"/>
    </row>
    <row r="518" spans="10:10" ht="12.75" x14ac:dyDescent="0.15">
      <c r="J518" s="31"/>
    </row>
    <row r="519" spans="10:10" ht="12.75" x14ac:dyDescent="0.15">
      <c r="J519" s="31"/>
    </row>
    <row r="520" spans="10:10" ht="12.75" x14ac:dyDescent="0.15">
      <c r="J520" s="31"/>
    </row>
    <row r="521" spans="10:10" ht="12.75" x14ac:dyDescent="0.15">
      <c r="J521" s="31"/>
    </row>
    <row r="522" spans="10:10" ht="12.75" x14ac:dyDescent="0.15">
      <c r="J522" s="31"/>
    </row>
    <row r="523" spans="10:10" ht="12.75" x14ac:dyDescent="0.15">
      <c r="J523" s="31"/>
    </row>
    <row r="524" spans="10:10" ht="12.75" x14ac:dyDescent="0.15">
      <c r="J524" s="31"/>
    </row>
    <row r="525" spans="10:10" ht="12.75" x14ac:dyDescent="0.15">
      <c r="J525" s="31"/>
    </row>
    <row r="526" spans="10:10" ht="12.75" x14ac:dyDescent="0.15">
      <c r="J526" s="31"/>
    </row>
    <row r="527" spans="10:10" ht="12.75" x14ac:dyDescent="0.15">
      <c r="J527" s="31"/>
    </row>
    <row r="528" spans="10:10" ht="12.75" x14ac:dyDescent="0.15">
      <c r="J528" s="31"/>
    </row>
    <row r="529" spans="10:10" ht="12.75" x14ac:dyDescent="0.15">
      <c r="J529" s="31"/>
    </row>
    <row r="530" spans="10:10" ht="12.75" x14ac:dyDescent="0.15">
      <c r="J530" s="31"/>
    </row>
    <row r="531" spans="10:10" ht="12.75" x14ac:dyDescent="0.15">
      <c r="J531" s="31"/>
    </row>
    <row r="532" spans="10:10" ht="12.75" x14ac:dyDescent="0.15">
      <c r="J532" s="31"/>
    </row>
    <row r="533" spans="10:10" ht="12.75" x14ac:dyDescent="0.15">
      <c r="J533" s="31"/>
    </row>
    <row r="534" spans="10:10" ht="12.75" x14ac:dyDescent="0.15">
      <c r="J534" s="31"/>
    </row>
    <row r="535" spans="10:10" ht="12.75" x14ac:dyDescent="0.15">
      <c r="J535" s="31"/>
    </row>
    <row r="536" spans="10:10" ht="12.75" x14ac:dyDescent="0.15">
      <c r="J536" s="31"/>
    </row>
    <row r="537" spans="10:10" ht="12.75" x14ac:dyDescent="0.15">
      <c r="J537" s="31"/>
    </row>
    <row r="538" spans="10:10" ht="12.75" x14ac:dyDescent="0.15">
      <c r="J538" s="31"/>
    </row>
    <row r="539" spans="10:10" ht="12.75" x14ac:dyDescent="0.15">
      <c r="J539" s="31"/>
    </row>
    <row r="540" spans="10:10" ht="12.75" x14ac:dyDescent="0.15">
      <c r="J540" s="31"/>
    </row>
    <row r="541" spans="10:10" ht="12.75" x14ac:dyDescent="0.15">
      <c r="J541" s="31"/>
    </row>
    <row r="542" spans="10:10" ht="12.75" x14ac:dyDescent="0.15">
      <c r="J542" s="31"/>
    </row>
    <row r="543" spans="10:10" ht="12.75" x14ac:dyDescent="0.15">
      <c r="J543" s="31"/>
    </row>
    <row r="544" spans="10:10" ht="12.75" x14ac:dyDescent="0.15">
      <c r="J544" s="31"/>
    </row>
    <row r="545" spans="10:10" ht="12.75" x14ac:dyDescent="0.15">
      <c r="J545" s="31"/>
    </row>
    <row r="546" spans="10:10" ht="12.75" x14ac:dyDescent="0.15">
      <c r="J546" s="31"/>
    </row>
    <row r="547" spans="10:10" ht="12.75" x14ac:dyDescent="0.15">
      <c r="J547" s="31"/>
    </row>
    <row r="548" spans="10:10" ht="12.75" x14ac:dyDescent="0.15">
      <c r="J548" s="31"/>
    </row>
    <row r="549" spans="10:10" ht="12.75" x14ac:dyDescent="0.15">
      <c r="J549" s="31"/>
    </row>
    <row r="550" spans="10:10" ht="12.75" x14ac:dyDescent="0.15">
      <c r="J550" s="31"/>
    </row>
    <row r="551" spans="10:10" ht="12.75" x14ac:dyDescent="0.15">
      <c r="J551" s="31"/>
    </row>
    <row r="552" spans="10:10" ht="12.75" x14ac:dyDescent="0.15">
      <c r="J552" s="31"/>
    </row>
    <row r="553" spans="10:10" ht="12.75" x14ac:dyDescent="0.15">
      <c r="J553" s="31"/>
    </row>
    <row r="554" spans="10:10" ht="12.75" x14ac:dyDescent="0.15">
      <c r="J554" s="31"/>
    </row>
    <row r="555" spans="10:10" ht="12.75" x14ac:dyDescent="0.15">
      <c r="J555" s="31"/>
    </row>
    <row r="556" spans="10:10" ht="12.75" x14ac:dyDescent="0.15">
      <c r="J556" s="31"/>
    </row>
    <row r="557" spans="10:10" ht="12.75" x14ac:dyDescent="0.15">
      <c r="J557" s="31"/>
    </row>
    <row r="558" spans="10:10" ht="12.75" x14ac:dyDescent="0.15">
      <c r="J558" s="31"/>
    </row>
    <row r="559" spans="10:10" ht="12.75" x14ac:dyDescent="0.15">
      <c r="J559" s="31"/>
    </row>
    <row r="560" spans="10:10" ht="12.75" x14ac:dyDescent="0.15">
      <c r="J560" s="31"/>
    </row>
    <row r="561" spans="10:10" ht="12.75" x14ac:dyDescent="0.15">
      <c r="J561" s="31"/>
    </row>
    <row r="562" spans="10:10" ht="12.75" x14ac:dyDescent="0.15">
      <c r="J562" s="31"/>
    </row>
    <row r="563" spans="10:10" ht="12.75" x14ac:dyDescent="0.15">
      <c r="J563" s="31"/>
    </row>
    <row r="564" spans="10:10" ht="12.75" x14ac:dyDescent="0.15">
      <c r="J564" s="31"/>
    </row>
    <row r="565" spans="10:10" ht="12.75" x14ac:dyDescent="0.15">
      <c r="J565" s="31"/>
    </row>
    <row r="566" spans="10:10" ht="12.75" x14ac:dyDescent="0.15">
      <c r="J566" s="31"/>
    </row>
    <row r="567" spans="10:10" ht="12.75" x14ac:dyDescent="0.15">
      <c r="J567" s="31"/>
    </row>
    <row r="568" spans="10:10" ht="12.75" x14ac:dyDescent="0.15">
      <c r="J568" s="31"/>
    </row>
    <row r="569" spans="10:10" ht="12.75" x14ac:dyDescent="0.15">
      <c r="J569" s="31"/>
    </row>
    <row r="570" spans="10:10" ht="12.75" x14ac:dyDescent="0.15">
      <c r="J570" s="31"/>
    </row>
    <row r="571" spans="10:10" ht="12.75" x14ac:dyDescent="0.15">
      <c r="J571" s="31"/>
    </row>
    <row r="572" spans="10:10" ht="12.75" x14ac:dyDescent="0.15">
      <c r="J572" s="31"/>
    </row>
    <row r="573" spans="10:10" ht="12.75" x14ac:dyDescent="0.15">
      <c r="J573" s="31"/>
    </row>
    <row r="574" spans="10:10" ht="12.75" x14ac:dyDescent="0.15">
      <c r="J574" s="31"/>
    </row>
    <row r="575" spans="10:10" ht="12.75" x14ac:dyDescent="0.15">
      <c r="J575" s="31"/>
    </row>
    <row r="576" spans="10:10" ht="12.75" x14ac:dyDescent="0.15">
      <c r="J576" s="31"/>
    </row>
    <row r="577" spans="10:10" ht="12.75" x14ac:dyDescent="0.15">
      <c r="J577" s="31"/>
    </row>
    <row r="578" spans="10:10" ht="12.75" x14ac:dyDescent="0.15">
      <c r="J578" s="31"/>
    </row>
    <row r="579" spans="10:10" ht="12.75" x14ac:dyDescent="0.15">
      <c r="J579" s="31"/>
    </row>
    <row r="580" spans="10:10" ht="12.75" x14ac:dyDescent="0.15">
      <c r="J580" s="31"/>
    </row>
    <row r="581" spans="10:10" ht="12.75" x14ac:dyDescent="0.15">
      <c r="J581" s="31"/>
    </row>
    <row r="582" spans="10:10" ht="12.75" x14ac:dyDescent="0.15">
      <c r="J582" s="31"/>
    </row>
    <row r="583" spans="10:10" ht="12.75" x14ac:dyDescent="0.15">
      <c r="J583" s="31"/>
    </row>
    <row r="584" spans="10:10" ht="12.75" x14ac:dyDescent="0.15">
      <c r="J584" s="31"/>
    </row>
    <row r="585" spans="10:10" ht="12.75" x14ac:dyDescent="0.15">
      <c r="J585" s="31"/>
    </row>
    <row r="586" spans="10:10" ht="12.75" x14ac:dyDescent="0.15">
      <c r="J586" s="31"/>
    </row>
    <row r="587" spans="10:10" ht="12.75" x14ac:dyDescent="0.15">
      <c r="J587" s="31"/>
    </row>
    <row r="588" spans="10:10" ht="12.75" x14ac:dyDescent="0.15">
      <c r="J588" s="31"/>
    </row>
    <row r="589" spans="10:10" ht="12.75" x14ac:dyDescent="0.15">
      <c r="J589" s="31"/>
    </row>
    <row r="590" spans="10:10" ht="12.75" x14ac:dyDescent="0.15">
      <c r="J590" s="31"/>
    </row>
    <row r="591" spans="10:10" ht="12.75" x14ac:dyDescent="0.15">
      <c r="J591" s="31"/>
    </row>
    <row r="592" spans="10:10" ht="12.75" x14ac:dyDescent="0.15">
      <c r="J592" s="31"/>
    </row>
    <row r="593" spans="10:10" ht="12.75" x14ac:dyDescent="0.15">
      <c r="J593" s="31"/>
    </row>
    <row r="594" spans="10:10" ht="12.75" x14ac:dyDescent="0.15">
      <c r="J594" s="31"/>
    </row>
    <row r="595" spans="10:10" ht="12.75" x14ac:dyDescent="0.15">
      <c r="J595" s="31"/>
    </row>
    <row r="596" spans="10:10" ht="12.75" x14ac:dyDescent="0.15">
      <c r="J596" s="31"/>
    </row>
    <row r="597" spans="10:10" ht="12.75" x14ac:dyDescent="0.15">
      <c r="J597" s="31"/>
    </row>
    <row r="598" spans="10:10" ht="12.75" x14ac:dyDescent="0.15">
      <c r="J598" s="31"/>
    </row>
    <row r="599" spans="10:10" ht="12.75" x14ac:dyDescent="0.15">
      <c r="J599" s="31"/>
    </row>
    <row r="600" spans="10:10" ht="12.75" x14ac:dyDescent="0.15">
      <c r="J600" s="31"/>
    </row>
    <row r="601" spans="10:10" ht="12.75" x14ac:dyDescent="0.15">
      <c r="J601" s="31"/>
    </row>
    <row r="602" spans="10:10" ht="12.75" x14ac:dyDescent="0.15">
      <c r="J602" s="31"/>
    </row>
    <row r="603" spans="10:10" ht="12.75" x14ac:dyDescent="0.15">
      <c r="J603" s="31"/>
    </row>
    <row r="604" spans="10:10" ht="12.75" x14ac:dyDescent="0.15">
      <c r="J604" s="31"/>
    </row>
    <row r="605" spans="10:10" ht="12.75" x14ac:dyDescent="0.15">
      <c r="J605" s="31"/>
    </row>
    <row r="606" spans="10:10" ht="12.75" x14ac:dyDescent="0.15">
      <c r="J606" s="31"/>
    </row>
    <row r="607" spans="10:10" ht="12.75" x14ac:dyDescent="0.15">
      <c r="J607" s="31"/>
    </row>
    <row r="608" spans="10:10" ht="12.75" x14ac:dyDescent="0.15">
      <c r="J608" s="31"/>
    </row>
    <row r="609" spans="10:10" ht="12.75" x14ac:dyDescent="0.15">
      <c r="J609" s="31"/>
    </row>
    <row r="610" spans="10:10" ht="12.75" x14ac:dyDescent="0.15">
      <c r="J610" s="31"/>
    </row>
    <row r="611" spans="10:10" ht="12.75" x14ac:dyDescent="0.15">
      <c r="J611" s="31"/>
    </row>
    <row r="612" spans="10:10" ht="12.75" x14ac:dyDescent="0.15">
      <c r="J612" s="31"/>
    </row>
    <row r="613" spans="10:10" ht="12.75" x14ac:dyDescent="0.15">
      <c r="J613" s="31"/>
    </row>
    <row r="614" spans="10:10" ht="12.75" x14ac:dyDescent="0.15">
      <c r="J614" s="31"/>
    </row>
    <row r="615" spans="10:10" ht="12.75" x14ac:dyDescent="0.15">
      <c r="J615" s="31"/>
    </row>
    <row r="616" spans="10:10" ht="12.75" x14ac:dyDescent="0.15">
      <c r="J616" s="31"/>
    </row>
    <row r="617" spans="10:10" ht="12.75" x14ac:dyDescent="0.15">
      <c r="J617" s="31"/>
    </row>
    <row r="618" spans="10:10" ht="12.75" x14ac:dyDescent="0.15">
      <c r="J618" s="31"/>
    </row>
    <row r="619" spans="10:10" ht="12.75" x14ac:dyDescent="0.15">
      <c r="J619" s="31"/>
    </row>
    <row r="620" spans="10:10" ht="12.75" x14ac:dyDescent="0.15">
      <c r="J620" s="31"/>
    </row>
    <row r="621" spans="10:10" ht="12.75" x14ac:dyDescent="0.15">
      <c r="J621" s="31"/>
    </row>
    <row r="622" spans="10:10" ht="12.75" x14ac:dyDescent="0.15">
      <c r="J622" s="31"/>
    </row>
    <row r="623" spans="10:10" ht="12.75" x14ac:dyDescent="0.15">
      <c r="J623" s="31"/>
    </row>
    <row r="624" spans="10:10" ht="12.75" x14ac:dyDescent="0.15">
      <c r="J624" s="31"/>
    </row>
    <row r="625" spans="10:10" ht="12.75" x14ac:dyDescent="0.15">
      <c r="J625" s="31"/>
    </row>
    <row r="626" spans="10:10" ht="12.75" x14ac:dyDescent="0.15">
      <c r="J626" s="31"/>
    </row>
    <row r="627" spans="10:10" ht="12.75" x14ac:dyDescent="0.15">
      <c r="J627" s="31"/>
    </row>
    <row r="628" spans="10:10" ht="12.75" x14ac:dyDescent="0.15">
      <c r="J628" s="31"/>
    </row>
    <row r="629" spans="10:10" ht="12.75" x14ac:dyDescent="0.15">
      <c r="J629" s="31"/>
    </row>
    <row r="630" spans="10:10" ht="12.75" x14ac:dyDescent="0.15">
      <c r="J630" s="31"/>
    </row>
    <row r="631" spans="10:10" ht="12.75" x14ac:dyDescent="0.15">
      <c r="J631" s="31"/>
    </row>
    <row r="632" spans="10:10" ht="12.75" x14ac:dyDescent="0.15">
      <c r="J632" s="31"/>
    </row>
    <row r="633" spans="10:10" ht="12.75" x14ac:dyDescent="0.15">
      <c r="J633" s="31"/>
    </row>
    <row r="634" spans="10:10" ht="12.75" x14ac:dyDescent="0.15">
      <c r="J634" s="31"/>
    </row>
    <row r="635" spans="10:10" ht="12.75" x14ac:dyDescent="0.15">
      <c r="J635" s="31"/>
    </row>
    <row r="636" spans="10:10" ht="12.75" x14ac:dyDescent="0.15">
      <c r="J636" s="31"/>
    </row>
    <row r="637" spans="10:10" ht="12.75" x14ac:dyDescent="0.15">
      <c r="J637" s="31"/>
    </row>
    <row r="638" spans="10:10" ht="12.75" x14ac:dyDescent="0.15">
      <c r="J638" s="31"/>
    </row>
    <row r="639" spans="10:10" ht="12.75" x14ac:dyDescent="0.15">
      <c r="J639" s="31"/>
    </row>
    <row r="640" spans="10:10" ht="12.75" x14ac:dyDescent="0.15">
      <c r="J640" s="31"/>
    </row>
    <row r="641" spans="10:10" ht="12.75" x14ac:dyDescent="0.15">
      <c r="J641" s="31"/>
    </row>
    <row r="642" spans="10:10" ht="12.75" x14ac:dyDescent="0.15">
      <c r="J642" s="31"/>
    </row>
    <row r="643" spans="10:10" ht="12.75" x14ac:dyDescent="0.15">
      <c r="J643" s="31"/>
    </row>
    <row r="644" spans="10:10" ht="12.75" x14ac:dyDescent="0.15">
      <c r="J644" s="31"/>
    </row>
    <row r="645" spans="10:10" ht="12.75" x14ac:dyDescent="0.15">
      <c r="J645" s="31"/>
    </row>
    <row r="646" spans="10:10" ht="12.75" x14ac:dyDescent="0.15">
      <c r="J646" s="31"/>
    </row>
    <row r="647" spans="10:10" ht="12.75" x14ac:dyDescent="0.15">
      <c r="J647" s="31"/>
    </row>
    <row r="648" spans="10:10" ht="12.75" x14ac:dyDescent="0.15">
      <c r="J648" s="31"/>
    </row>
    <row r="649" spans="10:10" ht="12.75" x14ac:dyDescent="0.15">
      <c r="J649" s="31"/>
    </row>
    <row r="650" spans="10:10" ht="12.75" x14ac:dyDescent="0.15">
      <c r="J650" s="31"/>
    </row>
    <row r="651" spans="10:10" ht="12.75" x14ac:dyDescent="0.15">
      <c r="J651" s="31"/>
    </row>
    <row r="652" spans="10:10" ht="12.75" x14ac:dyDescent="0.15">
      <c r="J652" s="31"/>
    </row>
    <row r="653" spans="10:10" ht="12.75" x14ac:dyDescent="0.15">
      <c r="J653" s="31"/>
    </row>
    <row r="654" spans="10:10" ht="12.75" x14ac:dyDescent="0.15">
      <c r="J654" s="31"/>
    </row>
    <row r="655" spans="10:10" ht="12.75" x14ac:dyDescent="0.15">
      <c r="J655" s="31"/>
    </row>
    <row r="656" spans="10:10" ht="12.75" x14ac:dyDescent="0.15">
      <c r="J656" s="31"/>
    </row>
    <row r="657" spans="10:10" ht="12.75" x14ac:dyDescent="0.15">
      <c r="J657" s="31"/>
    </row>
    <row r="658" spans="10:10" ht="12.75" x14ac:dyDescent="0.15">
      <c r="J658" s="31"/>
    </row>
    <row r="659" spans="10:10" ht="12.75" x14ac:dyDescent="0.15">
      <c r="J659" s="31"/>
    </row>
    <row r="660" spans="10:10" ht="12.75" x14ac:dyDescent="0.15">
      <c r="J660" s="31"/>
    </row>
    <row r="661" spans="10:10" ht="12.75" x14ac:dyDescent="0.15">
      <c r="J661" s="31"/>
    </row>
    <row r="662" spans="10:10" ht="12.75" x14ac:dyDescent="0.15">
      <c r="J662" s="31"/>
    </row>
    <row r="663" spans="10:10" ht="12.75" x14ac:dyDescent="0.15">
      <c r="J663" s="31"/>
    </row>
    <row r="664" spans="10:10" ht="12.75" x14ac:dyDescent="0.15">
      <c r="J664" s="31"/>
    </row>
    <row r="665" spans="10:10" ht="12.75" x14ac:dyDescent="0.15">
      <c r="J665" s="31"/>
    </row>
    <row r="666" spans="10:10" ht="12.75" x14ac:dyDescent="0.15">
      <c r="J666" s="31"/>
    </row>
    <row r="667" spans="10:10" ht="12.75" x14ac:dyDescent="0.15">
      <c r="J667" s="31"/>
    </row>
    <row r="668" spans="10:10" ht="12.75" x14ac:dyDescent="0.15">
      <c r="J668" s="31"/>
    </row>
    <row r="669" spans="10:10" ht="12.75" x14ac:dyDescent="0.15">
      <c r="J669" s="31"/>
    </row>
    <row r="670" spans="10:10" ht="12.75" x14ac:dyDescent="0.15">
      <c r="J670" s="31"/>
    </row>
    <row r="671" spans="10:10" ht="12.75" x14ac:dyDescent="0.15">
      <c r="J671" s="31"/>
    </row>
    <row r="672" spans="10:10" ht="12.75" x14ac:dyDescent="0.15">
      <c r="J672" s="31"/>
    </row>
    <row r="673" spans="10:10" ht="12.75" x14ac:dyDescent="0.15">
      <c r="J673" s="31"/>
    </row>
    <row r="674" spans="10:10" ht="12.75" x14ac:dyDescent="0.15">
      <c r="J674" s="31"/>
    </row>
    <row r="675" spans="10:10" ht="12.75" x14ac:dyDescent="0.15">
      <c r="J675" s="31"/>
    </row>
    <row r="676" spans="10:10" ht="12.75" x14ac:dyDescent="0.15">
      <c r="J676" s="31"/>
    </row>
    <row r="677" spans="10:10" ht="12.75" x14ac:dyDescent="0.15">
      <c r="J677" s="31"/>
    </row>
    <row r="678" spans="10:10" ht="12.75" x14ac:dyDescent="0.15">
      <c r="J678" s="31"/>
    </row>
    <row r="679" spans="10:10" ht="12.75" x14ac:dyDescent="0.15">
      <c r="J679" s="31"/>
    </row>
    <row r="680" spans="10:10" ht="12.75" x14ac:dyDescent="0.15">
      <c r="J680" s="31"/>
    </row>
    <row r="681" spans="10:10" ht="12.75" x14ac:dyDescent="0.15">
      <c r="J681" s="31"/>
    </row>
    <row r="682" spans="10:10" ht="12.75" x14ac:dyDescent="0.15">
      <c r="J682" s="31"/>
    </row>
    <row r="683" spans="10:10" ht="12.75" x14ac:dyDescent="0.15">
      <c r="J683" s="31"/>
    </row>
    <row r="684" spans="10:10" ht="12.75" x14ac:dyDescent="0.15">
      <c r="J684" s="31"/>
    </row>
    <row r="685" spans="10:10" ht="12.75" x14ac:dyDescent="0.15">
      <c r="J685" s="31"/>
    </row>
    <row r="686" spans="10:10" ht="12.75" x14ac:dyDescent="0.15">
      <c r="J686" s="31"/>
    </row>
    <row r="687" spans="10:10" ht="12.75" x14ac:dyDescent="0.15">
      <c r="J687" s="31"/>
    </row>
    <row r="688" spans="10:10" ht="12.75" x14ac:dyDescent="0.15">
      <c r="J688" s="31"/>
    </row>
    <row r="689" spans="10:10" ht="12.75" x14ac:dyDescent="0.15">
      <c r="J689" s="31"/>
    </row>
    <row r="690" spans="10:10" ht="12.75" x14ac:dyDescent="0.15">
      <c r="J690" s="31"/>
    </row>
    <row r="691" spans="10:10" ht="12.75" x14ac:dyDescent="0.15">
      <c r="J691" s="31"/>
    </row>
    <row r="692" spans="10:10" ht="12.75" x14ac:dyDescent="0.15">
      <c r="J692" s="31"/>
    </row>
    <row r="693" spans="10:10" ht="12.75" x14ac:dyDescent="0.15">
      <c r="J693" s="31"/>
    </row>
    <row r="694" spans="10:10" ht="12.75" x14ac:dyDescent="0.15">
      <c r="J694" s="31"/>
    </row>
    <row r="695" spans="10:10" ht="12.75" x14ac:dyDescent="0.15">
      <c r="J695" s="31"/>
    </row>
    <row r="696" spans="10:10" ht="12.75" x14ac:dyDescent="0.15">
      <c r="J696" s="31"/>
    </row>
    <row r="697" spans="10:10" ht="12.75" x14ac:dyDescent="0.15">
      <c r="J697" s="31"/>
    </row>
    <row r="698" spans="10:10" ht="12.75" x14ac:dyDescent="0.15">
      <c r="J698" s="31"/>
    </row>
    <row r="699" spans="10:10" ht="12.75" x14ac:dyDescent="0.15">
      <c r="J699" s="31"/>
    </row>
    <row r="700" spans="10:10" ht="12.75" x14ac:dyDescent="0.15">
      <c r="J700" s="31"/>
    </row>
    <row r="701" spans="10:10" ht="12.75" x14ac:dyDescent="0.15">
      <c r="J701" s="31"/>
    </row>
    <row r="702" spans="10:10" ht="12.75" x14ac:dyDescent="0.15">
      <c r="J702" s="31"/>
    </row>
    <row r="703" spans="10:10" ht="12.75" x14ac:dyDescent="0.15">
      <c r="J703" s="31"/>
    </row>
    <row r="704" spans="10:10" ht="12.75" x14ac:dyDescent="0.15">
      <c r="J704" s="31"/>
    </row>
    <row r="705" spans="10:10" ht="12.75" x14ac:dyDescent="0.15">
      <c r="J705" s="31"/>
    </row>
    <row r="706" spans="10:10" ht="12.75" x14ac:dyDescent="0.15">
      <c r="J706" s="31"/>
    </row>
    <row r="707" spans="10:10" ht="12.75" x14ac:dyDescent="0.15">
      <c r="J707" s="31"/>
    </row>
    <row r="708" spans="10:10" ht="12.75" x14ac:dyDescent="0.15">
      <c r="J708" s="31"/>
    </row>
    <row r="709" spans="10:10" ht="12.75" x14ac:dyDescent="0.15">
      <c r="J709" s="31"/>
    </row>
    <row r="710" spans="10:10" ht="12.75" x14ac:dyDescent="0.15">
      <c r="J710" s="31"/>
    </row>
    <row r="711" spans="10:10" ht="12.75" x14ac:dyDescent="0.15">
      <c r="J711" s="31"/>
    </row>
    <row r="712" spans="10:10" ht="12.75" x14ac:dyDescent="0.15">
      <c r="J712" s="31"/>
    </row>
    <row r="713" spans="10:10" ht="12.75" x14ac:dyDescent="0.15">
      <c r="J713" s="31"/>
    </row>
    <row r="714" spans="10:10" ht="12.75" x14ac:dyDescent="0.15">
      <c r="J714" s="31"/>
    </row>
    <row r="715" spans="10:10" ht="12.75" x14ac:dyDescent="0.15">
      <c r="J715" s="31"/>
    </row>
    <row r="716" spans="10:10" ht="12.75" x14ac:dyDescent="0.15">
      <c r="J716" s="31"/>
    </row>
    <row r="717" spans="10:10" ht="12.75" x14ac:dyDescent="0.15">
      <c r="J717" s="31"/>
    </row>
    <row r="718" spans="10:10" ht="12.75" x14ac:dyDescent="0.15">
      <c r="J718" s="31"/>
    </row>
    <row r="719" spans="10:10" ht="12.75" x14ac:dyDescent="0.15">
      <c r="J719" s="31"/>
    </row>
    <row r="720" spans="10:10" ht="12.75" x14ac:dyDescent="0.15">
      <c r="J720" s="31"/>
    </row>
    <row r="721" spans="10:10" ht="12.75" x14ac:dyDescent="0.15">
      <c r="J721" s="31"/>
    </row>
    <row r="722" spans="10:10" ht="12.75" x14ac:dyDescent="0.15">
      <c r="J722" s="31"/>
    </row>
    <row r="723" spans="10:10" ht="12.75" x14ac:dyDescent="0.15">
      <c r="J723" s="31"/>
    </row>
    <row r="724" spans="10:10" ht="12.75" x14ac:dyDescent="0.15">
      <c r="J724" s="31"/>
    </row>
    <row r="725" spans="10:10" ht="12.75" x14ac:dyDescent="0.15">
      <c r="J725" s="31"/>
    </row>
    <row r="726" spans="10:10" ht="12.75" x14ac:dyDescent="0.15">
      <c r="J726" s="31"/>
    </row>
    <row r="727" spans="10:10" ht="12.75" x14ac:dyDescent="0.15">
      <c r="J727" s="31"/>
    </row>
    <row r="728" spans="10:10" ht="12.75" x14ac:dyDescent="0.15">
      <c r="J728" s="31"/>
    </row>
    <row r="729" spans="10:10" ht="12.75" x14ac:dyDescent="0.15">
      <c r="J729" s="31"/>
    </row>
    <row r="730" spans="10:10" ht="12.75" x14ac:dyDescent="0.15">
      <c r="J730" s="31"/>
    </row>
    <row r="731" spans="10:10" ht="12.75" x14ac:dyDescent="0.15">
      <c r="J731" s="31"/>
    </row>
    <row r="732" spans="10:10" ht="12.75" x14ac:dyDescent="0.15">
      <c r="J732" s="31"/>
    </row>
    <row r="733" spans="10:10" ht="12.75" x14ac:dyDescent="0.15">
      <c r="J733" s="31"/>
    </row>
    <row r="734" spans="10:10" ht="12.75" x14ac:dyDescent="0.15">
      <c r="J734" s="31"/>
    </row>
    <row r="735" spans="10:10" ht="12.75" x14ac:dyDescent="0.15">
      <c r="J735" s="31"/>
    </row>
    <row r="736" spans="10:10" ht="12.75" x14ac:dyDescent="0.15">
      <c r="J736" s="31"/>
    </row>
    <row r="737" spans="10:10" ht="12.75" x14ac:dyDescent="0.15">
      <c r="J737" s="31"/>
    </row>
    <row r="738" spans="10:10" ht="12.75" x14ac:dyDescent="0.15">
      <c r="J738" s="31"/>
    </row>
    <row r="739" spans="10:10" ht="12.75" x14ac:dyDescent="0.15">
      <c r="J739" s="31"/>
    </row>
    <row r="740" spans="10:10" ht="12.75" x14ac:dyDescent="0.15">
      <c r="J740" s="31"/>
    </row>
    <row r="741" spans="10:10" ht="12.75" x14ac:dyDescent="0.15">
      <c r="J741" s="31"/>
    </row>
    <row r="742" spans="10:10" ht="12.75" x14ac:dyDescent="0.15">
      <c r="J742" s="31"/>
    </row>
    <row r="743" spans="10:10" ht="12.75" x14ac:dyDescent="0.15">
      <c r="J743" s="31"/>
    </row>
    <row r="744" spans="10:10" ht="12.75" x14ac:dyDescent="0.15">
      <c r="J744" s="31"/>
    </row>
    <row r="745" spans="10:10" ht="12.75" x14ac:dyDescent="0.15">
      <c r="J745" s="31"/>
    </row>
    <row r="746" spans="10:10" ht="12.75" x14ac:dyDescent="0.15">
      <c r="J746" s="31"/>
    </row>
    <row r="747" spans="10:10" ht="12.75" x14ac:dyDescent="0.15">
      <c r="J747" s="31"/>
    </row>
    <row r="748" spans="10:10" ht="12.75" x14ac:dyDescent="0.15">
      <c r="J748" s="31"/>
    </row>
    <row r="749" spans="10:10" ht="12.75" x14ac:dyDescent="0.15">
      <c r="J749" s="31"/>
    </row>
    <row r="750" spans="10:10" ht="12.75" x14ac:dyDescent="0.15">
      <c r="J750" s="31"/>
    </row>
    <row r="751" spans="10:10" ht="12.75" x14ac:dyDescent="0.15">
      <c r="J751" s="31"/>
    </row>
    <row r="752" spans="10:10" ht="12.75" x14ac:dyDescent="0.15">
      <c r="J752" s="31"/>
    </row>
    <row r="753" spans="10:10" ht="12.75" x14ac:dyDescent="0.15">
      <c r="J753" s="31"/>
    </row>
    <row r="754" spans="10:10" ht="12.75" x14ac:dyDescent="0.15">
      <c r="J754" s="31"/>
    </row>
    <row r="755" spans="10:10" ht="12.75" x14ac:dyDescent="0.15">
      <c r="J755" s="31"/>
    </row>
    <row r="756" spans="10:10" ht="12.75" x14ac:dyDescent="0.15">
      <c r="J756" s="31"/>
    </row>
    <row r="757" spans="10:10" ht="12.75" x14ac:dyDescent="0.15">
      <c r="J757" s="31"/>
    </row>
    <row r="758" spans="10:10" ht="12.75" x14ac:dyDescent="0.15">
      <c r="J758" s="31"/>
    </row>
    <row r="759" spans="10:10" ht="12.75" x14ac:dyDescent="0.15">
      <c r="J759" s="31"/>
    </row>
    <row r="760" spans="10:10" ht="12.75" x14ac:dyDescent="0.15">
      <c r="J760" s="31"/>
    </row>
    <row r="761" spans="10:10" ht="12.75" x14ac:dyDescent="0.15">
      <c r="J761" s="31"/>
    </row>
    <row r="762" spans="10:10" ht="12.75" x14ac:dyDescent="0.15">
      <c r="J762" s="31"/>
    </row>
    <row r="763" spans="10:10" ht="12.75" x14ac:dyDescent="0.15">
      <c r="J763" s="31"/>
    </row>
    <row r="764" spans="10:10" ht="12.75" x14ac:dyDescent="0.15">
      <c r="J764" s="31"/>
    </row>
    <row r="765" spans="10:10" ht="12.75" x14ac:dyDescent="0.15">
      <c r="J765" s="31"/>
    </row>
    <row r="766" spans="10:10" ht="12.75" x14ac:dyDescent="0.15">
      <c r="J766" s="31"/>
    </row>
    <row r="767" spans="10:10" ht="12.75" x14ac:dyDescent="0.15">
      <c r="J767" s="31"/>
    </row>
    <row r="768" spans="10:10" ht="12.75" x14ac:dyDescent="0.15">
      <c r="J768" s="31"/>
    </row>
    <row r="769" spans="10:10" ht="12.75" x14ac:dyDescent="0.15">
      <c r="J769" s="31"/>
    </row>
    <row r="770" spans="10:10" ht="12.75" x14ac:dyDescent="0.15">
      <c r="J770" s="31"/>
    </row>
    <row r="771" spans="10:10" ht="12.75" x14ac:dyDescent="0.15">
      <c r="J771" s="31"/>
    </row>
    <row r="772" spans="10:10" ht="12.75" x14ac:dyDescent="0.15">
      <c r="J772" s="31"/>
    </row>
    <row r="773" spans="10:10" ht="12.75" x14ac:dyDescent="0.15">
      <c r="J773" s="31"/>
    </row>
    <row r="774" spans="10:10" ht="12.75" x14ac:dyDescent="0.15">
      <c r="J774" s="31"/>
    </row>
    <row r="775" spans="10:10" ht="12.75" x14ac:dyDescent="0.15">
      <c r="J775" s="31"/>
    </row>
    <row r="776" spans="10:10" ht="12.75" x14ac:dyDescent="0.15">
      <c r="J776" s="31"/>
    </row>
    <row r="777" spans="10:10" ht="12.75" x14ac:dyDescent="0.15">
      <c r="J777" s="31"/>
    </row>
    <row r="778" spans="10:10" ht="12.75" x14ac:dyDescent="0.15">
      <c r="J778" s="31"/>
    </row>
    <row r="779" spans="10:10" ht="12.75" x14ac:dyDescent="0.15">
      <c r="J779" s="31"/>
    </row>
    <row r="780" spans="10:10" ht="12.75" x14ac:dyDescent="0.15">
      <c r="J780" s="31"/>
    </row>
    <row r="781" spans="10:10" ht="12.75" x14ac:dyDescent="0.15">
      <c r="J781" s="31"/>
    </row>
    <row r="782" spans="10:10" ht="12.75" x14ac:dyDescent="0.15">
      <c r="J782" s="31"/>
    </row>
    <row r="783" spans="10:10" ht="12.75" x14ac:dyDescent="0.15">
      <c r="J783" s="31"/>
    </row>
    <row r="784" spans="10:10" ht="12.75" x14ac:dyDescent="0.15">
      <c r="J784" s="31"/>
    </row>
    <row r="785" spans="10:10" ht="12.75" x14ac:dyDescent="0.15">
      <c r="J785" s="31"/>
    </row>
    <row r="786" spans="10:10" ht="12.75" x14ac:dyDescent="0.15">
      <c r="J786" s="31"/>
    </row>
    <row r="787" spans="10:10" ht="12.75" x14ac:dyDescent="0.15">
      <c r="J787" s="31"/>
    </row>
    <row r="788" spans="10:10" ht="12.75" x14ac:dyDescent="0.15">
      <c r="J788" s="31"/>
    </row>
    <row r="789" spans="10:10" ht="12.75" x14ac:dyDescent="0.15">
      <c r="J789" s="31"/>
    </row>
    <row r="790" spans="10:10" ht="12.75" x14ac:dyDescent="0.15">
      <c r="J790" s="31"/>
    </row>
    <row r="791" spans="10:10" ht="12.75" x14ac:dyDescent="0.15">
      <c r="J791" s="31"/>
    </row>
    <row r="792" spans="10:10" ht="12.75" x14ac:dyDescent="0.15">
      <c r="J792" s="31"/>
    </row>
    <row r="793" spans="10:10" ht="12.75" x14ac:dyDescent="0.15">
      <c r="J793" s="31"/>
    </row>
    <row r="794" spans="10:10" ht="12.75" x14ac:dyDescent="0.15">
      <c r="J794" s="31"/>
    </row>
    <row r="795" spans="10:10" ht="12.75" x14ac:dyDescent="0.15">
      <c r="J795" s="31"/>
    </row>
    <row r="796" spans="10:10" ht="12.75" x14ac:dyDescent="0.15">
      <c r="J796" s="31"/>
    </row>
    <row r="797" spans="10:10" ht="12.75" x14ac:dyDescent="0.15">
      <c r="J797" s="31"/>
    </row>
    <row r="798" spans="10:10" ht="12.75" x14ac:dyDescent="0.15">
      <c r="J798" s="31"/>
    </row>
    <row r="799" spans="10:10" ht="12.75" x14ac:dyDescent="0.15">
      <c r="J799" s="31"/>
    </row>
    <row r="800" spans="10:10" ht="12.75" x14ac:dyDescent="0.15">
      <c r="J800" s="31"/>
    </row>
    <row r="801" spans="10:10" ht="12.75" x14ac:dyDescent="0.15">
      <c r="J801" s="31"/>
    </row>
    <row r="802" spans="10:10" ht="12.75" x14ac:dyDescent="0.15">
      <c r="J802" s="31"/>
    </row>
    <row r="803" spans="10:10" ht="12.75" x14ac:dyDescent="0.15">
      <c r="J803" s="31"/>
    </row>
    <row r="804" spans="10:10" ht="12.75" x14ac:dyDescent="0.15">
      <c r="J804" s="31"/>
    </row>
    <row r="805" spans="10:10" ht="12.75" x14ac:dyDescent="0.15">
      <c r="J805" s="31"/>
    </row>
    <row r="806" spans="10:10" ht="12.75" x14ac:dyDescent="0.15">
      <c r="J806" s="31"/>
    </row>
    <row r="807" spans="10:10" ht="12.75" x14ac:dyDescent="0.15">
      <c r="J807" s="31"/>
    </row>
    <row r="808" spans="10:10" ht="12.75" x14ac:dyDescent="0.15">
      <c r="J808" s="31"/>
    </row>
    <row r="809" spans="10:10" ht="12.75" x14ac:dyDescent="0.15">
      <c r="J809" s="31"/>
    </row>
    <row r="810" spans="10:10" ht="12.75" x14ac:dyDescent="0.15">
      <c r="J810" s="31"/>
    </row>
    <row r="811" spans="10:10" ht="12.75" x14ac:dyDescent="0.15">
      <c r="J811" s="31"/>
    </row>
    <row r="812" spans="10:10" ht="12.75" x14ac:dyDescent="0.15">
      <c r="J812" s="31"/>
    </row>
    <row r="813" spans="10:10" ht="12.75" x14ac:dyDescent="0.15">
      <c r="J813" s="31"/>
    </row>
    <row r="814" spans="10:10" ht="12.75" x14ac:dyDescent="0.15">
      <c r="J814" s="31"/>
    </row>
    <row r="815" spans="10:10" ht="12.75" x14ac:dyDescent="0.15">
      <c r="J815" s="31"/>
    </row>
    <row r="816" spans="10:10" ht="12.75" x14ac:dyDescent="0.15">
      <c r="J816" s="31"/>
    </row>
    <row r="817" spans="10:10" ht="12.75" x14ac:dyDescent="0.15">
      <c r="J817" s="31"/>
    </row>
    <row r="818" spans="10:10" ht="12.75" x14ac:dyDescent="0.15">
      <c r="J818" s="31"/>
    </row>
    <row r="819" spans="10:10" ht="12.75" x14ac:dyDescent="0.15">
      <c r="J819" s="31"/>
    </row>
    <row r="820" spans="10:10" ht="12.75" x14ac:dyDescent="0.15">
      <c r="J820" s="31"/>
    </row>
    <row r="821" spans="10:10" ht="12.75" x14ac:dyDescent="0.15">
      <c r="J821" s="31"/>
    </row>
    <row r="822" spans="10:10" ht="12.75" x14ac:dyDescent="0.15">
      <c r="J822" s="31"/>
    </row>
    <row r="823" spans="10:10" ht="12.75" x14ac:dyDescent="0.15">
      <c r="J823" s="31"/>
    </row>
    <row r="824" spans="10:10" ht="12.75" x14ac:dyDescent="0.15">
      <c r="J824" s="31"/>
    </row>
    <row r="825" spans="10:10" ht="12.75" x14ac:dyDescent="0.15">
      <c r="J825" s="31"/>
    </row>
    <row r="826" spans="10:10" ht="12.75" x14ac:dyDescent="0.15">
      <c r="J826" s="31"/>
    </row>
    <row r="827" spans="10:10" ht="12.75" x14ac:dyDescent="0.15">
      <c r="J827" s="31"/>
    </row>
    <row r="828" spans="10:10" ht="12.75" x14ac:dyDescent="0.15">
      <c r="J828" s="31"/>
    </row>
    <row r="829" spans="10:10" ht="12.75" x14ac:dyDescent="0.15">
      <c r="J829" s="31"/>
    </row>
    <row r="830" spans="10:10" ht="12.75" x14ac:dyDescent="0.15">
      <c r="J830" s="31"/>
    </row>
    <row r="831" spans="10:10" ht="12.75" x14ac:dyDescent="0.15">
      <c r="J831" s="31"/>
    </row>
    <row r="832" spans="10:10" ht="12.75" x14ac:dyDescent="0.15">
      <c r="J832" s="31"/>
    </row>
    <row r="833" spans="10:10" ht="12.75" x14ac:dyDescent="0.15">
      <c r="J833" s="31"/>
    </row>
    <row r="834" spans="10:10" ht="12.75" x14ac:dyDescent="0.15">
      <c r="J834" s="31"/>
    </row>
    <row r="835" spans="10:10" ht="12.75" x14ac:dyDescent="0.15">
      <c r="J835" s="31"/>
    </row>
    <row r="836" spans="10:10" ht="12.75" x14ac:dyDescent="0.15">
      <c r="J836" s="31"/>
    </row>
    <row r="837" spans="10:10" ht="12.75" x14ac:dyDescent="0.15">
      <c r="J837" s="31"/>
    </row>
    <row r="838" spans="10:10" ht="12.75" x14ac:dyDescent="0.15">
      <c r="J838" s="31"/>
    </row>
    <row r="839" spans="10:10" ht="12.75" x14ac:dyDescent="0.15">
      <c r="J839" s="31"/>
    </row>
    <row r="840" spans="10:10" ht="12.75" x14ac:dyDescent="0.15">
      <c r="J840" s="31"/>
    </row>
    <row r="841" spans="10:10" ht="12.75" x14ac:dyDescent="0.15">
      <c r="J841" s="31"/>
    </row>
    <row r="842" spans="10:10" ht="12.75" x14ac:dyDescent="0.15">
      <c r="J842" s="31"/>
    </row>
    <row r="843" spans="10:10" ht="12.75" x14ac:dyDescent="0.15">
      <c r="J843" s="31"/>
    </row>
    <row r="844" spans="10:10" ht="12.75" x14ac:dyDescent="0.15">
      <c r="J844" s="31"/>
    </row>
    <row r="845" spans="10:10" ht="12.75" x14ac:dyDescent="0.15">
      <c r="J845" s="31"/>
    </row>
    <row r="846" spans="10:10" ht="12.75" x14ac:dyDescent="0.15">
      <c r="J846" s="31"/>
    </row>
    <row r="847" spans="10:10" ht="12.75" x14ac:dyDescent="0.15">
      <c r="J847" s="31"/>
    </row>
    <row r="848" spans="10:10" ht="12.75" x14ac:dyDescent="0.15">
      <c r="J848" s="31"/>
    </row>
    <row r="849" spans="10:10" ht="12.75" x14ac:dyDescent="0.15">
      <c r="J849" s="31"/>
    </row>
    <row r="850" spans="10:10" ht="12.75" x14ac:dyDescent="0.15">
      <c r="J850" s="31"/>
    </row>
    <row r="851" spans="10:10" ht="12.75" x14ac:dyDescent="0.15">
      <c r="J851" s="31"/>
    </row>
    <row r="852" spans="10:10" ht="12.75" x14ac:dyDescent="0.15">
      <c r="J852" s="31"/>
    </row>
    <row r="853" spans="10:10" ht="12.75" x14ac:dyDescent="0.15">
      <c r="J853" s="31"/>
    </row>
    <row r="854" spans="10:10" ht="12.75" x14ac:dyDescent="0.15">
      <c r="J854" s="31"/>
    </row>
    <row r="855" spans="10:10" ht="12.75" x14ac:dyDescent="0.15">
      <c r="J855" s="31"/>
    </row>
    <row r="856" spans="10:10" ht="12.75" x14ac:dyDescent="0.15">
      <c r="J856" s="31"/>
    </row>
    <row r="857" spans="10:10" ht="12.75" x14ac:dyDescent="0.15">
      <c r="J857" s="31"/>
    </row>
    <row r="858" spans="10:10" ht="12.75" x14ac:dyDescent="0.15">
      <c r="J858" s="31"/>
    </row>
    <row r="859" spans="10:10" ht="12.75" x14ac:dyDescent="0.15">
      <c r="J859" s="31"/>
    </row>
    <row r="860" spans="10:10" ht="12.75" x14ac:dyDescent="0.15">
      <c r="J860" s="31"/>
    </row>
    <row r="861" spans="10:10" ht="12.75" x14ac:dyDescent="0.15">
      <c r="J861" s="31"/>
    </row>
    <row r="862" spans="10:10" ht="12.75" x14ac:dyDescent="0.15">
      <c r="J862" s="31"/>
    </row>
    <row r="863" spans="10:10" ht="12.75" x14ac:dyDescent="0.15">
      <c r="J863" s="31"/>
    </row>
    <row r="864" spans="10:10" ht="12.75" x14ac:dyDescent="0.15">
      <c r="J864" s="31"/>
    </row>
    <row r="865" spans="10:10" ht="12.75" x14ac:dyDescent="0.15">
      <c r="J865" s="31"/>
    </row>
    <row r="866" spans="10:10" ht="12.75" x14ac:dyDescent="0.15">
      <c r="J866" s="31"/>
    </row>
    <row r="867" spans="10:10" ht="12.75" x14ac:dyDescent="0.15">
      <c r="J867" s="31"/>
    </row>
    <row r="868" spans="10:10" ht="12.75" x14ac:dyDescent="0.15">
      <c r="J868" s="31"/>
    </row>
    <row r="869" spans="10:10" ht="12.75" x14ac:dyDescent="0.15">
      <c r="J869" s="31"/>
    </row>
    <row r="870" spans="10:10" ht="12.75" x14ac:dyDescent="0.15">
      <c r="J870" s="31"/>
    </row>
    <row r="871" spans="10:10" ht="12.75" x14ac:dyDescent="0.15">
      <c r="J871" s="31"/>
    </row>
    <row r="872" spans="10:10" ht="12.75" x14ac:dyDescent="0.15">
      <c r="J872" s="31"/>
    </row>
    <row r="873" spans="10:10" ht="12.75" x14ac:dyDescent="0.15">
      <c r="J873" s="31"/>
    </row>
    <row r="874" spans="10:10" ht="12.75" x14ac:dyDescent="0.15">
      <c r="J874" s="31"/>
    </row>
    <row r="875" spans="10:10" ht="12.75" x14ac:dyDescent="0.15">
      <c r="J875" s="31"/>
    </row>
    <row r="876" spans="10:10" ht="12.75" x14ac:dyDescent="0.15">
      <c r="J876" s="31"/>
    </row>
    <row r="877" spans="10:10" ht="12.75" x14ac:dyDescent="0.15">
      <c r="J877" s="31"/>
    </row>
    <row r="878" spans="10:10" ht="12.75" x14ac:dyDescent="0.15">
      <c r="J878" s="31"/>
    </row>
    <row r="879" spans="10:10" ht="12.75" x14ac:dyDescent="0.15">
      <c r="J879" s="31"/>
    </row>
    <row r="880" spans="10:10" ht="12.75" x14ac:dyDescent="0.15">
      <c r="J880" s="31"/>
    </row>
    <row r="881" spans="10:10" ht="12.75" x14ac:dyDescent="0.15">
      <c r="J881" s="31"/>
    </row>
    <row r="882" spans="10:10" ht="12.75" x14ac:dyDescent="0.15">
      <c r="J882" s="31"/>
    </row>
    <row r="883" spans="10:10" ht="12.75" x14ac:dyDescent="0.15">
      <c r="J883" s="31"/>
    </row>
    <row r="884" spans="10:10" ht="12.75" x14ac:dyDescent="0.15">
      <c r="J884" s="31"/>
    </row>
    <row r="885" spans="10:10" ht="12.75" x14ac:dyDescent="0.15">
      <c r="J885" s="31"/>
    </row>
    <row r="886" spans="10:10" ht="12.75" x14ac:dyDescent="0.15">
      <c r="J886" s="31"/>
    </row>
    <row r="887" spans="10:10" ht="12.75" x14ac:dyDescent="0.15">
      <c r="J887" s="31"/>
    </row>
    <row r="888" spans="10:10" ht="12.75" x14ac:dyDescent="0.15">
      <c r="J888" s="31"/>
    </row>
    <row r="889" spans="10:10" ht="12.75" x14ac:dyDescent="0.15">
      <c r="J889" s="31"/>
    </row>
    <row r="890" spans="10:10" ht="12.75" x14ac:dyDescent="0.15">
      <c r="J890" s="31"/>
    </row>
    <row r="891" spans="10:10" ht="12.75" x14ac:dyDescent="0.15">
      <c r="J891" s="31"/>
    </row>
    <row r="892" spans="10:10" ht="12.75" x14ac:dyDescent="0.15">
      <c r="J892" s="31"/>
    </row>
    <row r="893" spans="10:10" ht="12.75" x14ac:dyDescent="0.15">
      <c r="J893" s="31"/>
    </row>
    <row r="894" spans="10:10" ht="12.75" x14ac:dyDescent="0.15">
      <c r="J894" s="31"/>
    </row>
    <row r="895" spans="10:10" ht="12.75" x14ac:dyDescent="0.15">
      <c r="J895" s="31"/>
    </row>
    <row r="896" spans="10:10" ht="12.75" x14ac:dyDescent="0.15">
      <c r="J896" s="31"/>
    </row>
    <row r="897" spans="10:10" ht="12.75" x14ac:dyDescent="0.15">
      <c r="J897" s="31"/>
    </row>
    <row r="898" spans="10:10" ht="12.75" x14ac:dyDescent="0.15">
      <c r="J898" s="31"/>
    </row>
    <row r="899" spans="10:10" ht="12.75" x14ac:dyDescent="0.15">
      <c r="J899" s="31"/>
    </row>
    <row r="900" spans="10:10" ht="12.75" x14ac:dyDescent="0.15">
      <c r="J900" s="31"/>
    </row>
    <row r="901" spans="10:10" ht="12.75" x14ac:dyDescent="0.15">
      <c r="J901" s="31"/>
    </row>
    <row r="902" spans="10:10" ht="12.75" x14ac:dyDescent="0.15">
      <c r="J902" s="31"/>
    </row>
    <row r="903" spans="10:10" ht="12.75" x14ac:dyDescent="0.15">
      <c r="J903" s="31"/>
    </row>
    <row r="904" spans="10:10" ht="12.75" x14ac:dyDescent="0.15">
      <c r="J904" s="31"/>
    </row>
    <row r="905" spans="10:10" ht="12.75" x14ac:dyDescent="0.15">
      <c r="J905" s="31"/>
    </row>
    <row r="906" spans="10:10" ht="12.75" x14ac:dyDescent="0.15">
      <c r="J906" s="31"/>
    </row>
    <row r="907" spans="10:10" ht="12.75" x14ac:dyDescent="0.15">
      <c r="J907" s="31"/>
    </row>
    <row r="908" spans="10:10" ht="12.75" x14ac:dyDescent="0.15">
      <c r="J908" s="31"/>
    </row>
    <row r="909" spans="10:10" ht="12.75" x14ac:dyDescent="0.15">
      <c r="J909" s="31"/>
    </row>
    <row r="910" spans="10:10" ht="12.75" x14ac:dyDescent="0.15">
      <c r="J910" s="31"/>
    </row>
    <row r="911" spans="10:10" ht="12.75" x14ac:dyDescent="0.15">
      <c r="J911" s="31"/>
    </row>
    <row r="912" spans="10:10" ht="12.75" x14ac:dyDescent="0.15">
      <c r="J912" s="31"/>
    </row>
    <row r="913" spans="10:10" ht="12.75" x14ac:dyDescent="0.15">
      <c r="J913" s="31"/>
    </row>
    <row r="914" spans="10:10" ht="12.75" x14ac:dyDescent="0.15">
      <c r="J914" s="31"/>
    </row>
    <row r="915" spans="10:10" ht="12.75" x14ac:dyDescent="0.15">
      <c r="J915" s="31"/>
    </row>
    <row r="916" spans="10:10" ht="12.75" x14ac:dyDescent="0.15">
      <c r="J916" s="31"/>
    </row>
    <row r="917" spans="10:10" ht="12.75" x14ac:dyDescent="0.15">
      <c r="J917" s="31"/>
    </row>
    <row r="918" spans="10:10" ht="12.75" x14ac:dyDescent="0.15">
      <c r="J918" s="31"/>
    </row>
    <row r="919" spans="10:10" ht="12.75" x14ac:dyDescent="0.15">
      <c r="J919" s="31"/>
    </row>
    <row r="920" spans="10:10" ht="12.75" x14ac:dyDescent="0.15">
      <c r="J920" s="31"/>
    </row>
    <row r="921" spans="10:10" ht="12.75" x14ac:dyDescent="0.15">
      <c r="J921" s="31"/>
    </row>
    <row r="922" spans="10:10" ht="12.75" x14ac:dyDescent="0.15">
      <c r="J922" s="31"/>
    </row>
    <row r="923" spans="10:10" ht="12.75" x14ac:dyDescent="0.15">
      <c r="J923" s="31"/>
    </row>
    <row r="924" spans="10:10" ht="12.75" x14ac:dyDescent="0.15">
      <c r="J924" s="31"/>
    </row>
    <row r="925" spans="10:10" ht="12.75" x14ac:dyDescent="0.15">
      <c r="J925" s="31"/>
    </row>
    <row r="926" spans="10:10" ht="12.75" x14ac:dyDescent="0.15">
      <c r="J926" s="31"/>
    </row>
    <row r="927" spans="10:10" ht="12.75" x14ac:dyDescent="0.15">
      <c r="J927" s="31"/>
    </row>
    <row r="928" spans="10:10" ht="12.75" x14ac:dyDescent="0.15">
      <c r="J928" s="31"/>
    </row>
    <row r="929" spans="10:10" ht="12.75" x14ac:dyDescent="0.15">
      <c r="J929" s="31"/>
    </row>
    <row r="930" spans="10:10" ht="12.75" x14ac:dyDescent="0.15">
      <c r="J930" s="31"/>
    </row>
    <row r="931" spans="10:10" ht="12.75" x14ac:dyDescent="0.15">
      <c r="J931" s="31"/>
    </row>
    <row r="932" spans="10:10" ht="12.75" x14ac:dyDescent="0.15">
      <c r="J932" s="31"/>
    </row>
    <row r="933" spans="10:10" ht="12.75" x14ac:dyDescent="0.15">
      <c r="J933" s="31"/>
    </row>
    <row r="934" spans="10:10" ht="12.75" x14ac:dyDescent="0.15">
      <c r="J934" s="31"/>
    </row>
    <row r="935" spans="10:10" ht="12.75" x14ac:dyDescent="0.15">
      <c r="J935" s="31"/>
    </row>
    <row r="936" spans="10:10" ht="12.75" x14ac:dyDescent="0.15">
      <c r="J936" s="31"/>
    </row>
    <row r="937" spans="10:10" ht="12.75" x14ac:dyDescent="0.15">
      <c r="J937" s="31"/>
    </row>
    <row r="938" spans="10:10" ht="12.75" x14ac:dyDescent="0.15">
      <c r="J938" s="31"/>
    </row>
    <row r="939" spans="10:10" ht="12.75" x14ac:dyDescent="0.15">
      <c r="J939" s="31"/>
    </row>
    <row r="940" spans="10:10" ht="12.75" x14ac:dyDescent="0.15">
      <c r="J940" s="31"/>
    </row>
    <row r="941" spans="10:10" ht="12.75" x14ac:dyDescent="0.15">
      <c r="J941" s="31"/>
    </row>
    <row r="942" spans="10:10" ht="12.75" x14ac:dyDescent="0.15">
      <c r="J942" s="31"/>
    </row>
    <row r="943" spans="10:10" ht="12.75" x14ac:dyDescent="0.15">
      <c r="J943" s="31"/>
    </row>
    <row r="944" spans="10:10" ht="12.75" x14ac:dyDescent="0.15">
      <c r="J944" s="31"/>
    </row>
    <row r="945" spans="10:10" ht="12.75" x14ac:dyDescent="0.15">
      <c r="J945" s="31"/>
    </row>
    <row r="946" spans="10:10" ht="12.75" x14ac:dyDescent="0.15">
      <c r="J946" s="31"/>
    </row>
    <row r="947" spans="10:10" ht="12.75" x14ac:dyDescent="0.15">
      <c r="J947" s="31"/>
    </row>
    <row r="948" spans="10:10" ht="12.75" x14ac:dyDescent="0.15">
      <c r="J948" s="31"/>
    </row>
    <row r="949" spans="10:10" ht="12.75" x14ac:dyDescent="0.15">
      <c r="J949" s="31"/>
    </row>
    <row r="950" spans="10:10" ht="12.75" x14ac:dyDescent="0.15">
      <c r="J950" s="31"/>
    </row>
    <row r="951" spans="10:10" ht="12.75" x14ac:dyDescent="0.15">
      <c r="J951" s="31"/>
    </row>
    <row r="952" spans="10:10" ht="12.75" x14ac:dyDescent="0.15">
      <c r="J952" s="31"/>
    </row>
    <row r="953" spans="10:10" ht="12.75" x14ac:dyDescent="0.15">
      <c r="J953" s="31"/>
    </row>
    <row r="954" spans="10:10" ht="12.75" x14ac:dyDescent="0.15">
      <c r="J954" s="31"/>
    </row>
    <row r="955" spans="10:10" ht="12.75" x14ac:dyDescent="0.15">
      <c r="J955" s="31"/>
    </row>
    <row r="956" spans="10:10" ht="12.75" x14ac:dyDescent="0.15">
      <c r="J956" s="31"/>
    </row>
    <row r="957" spans="10:10" ht="12.75" x14ac:dyDescent="0.15">
      <c r="J957" s="31"/>
    </row>
    <row r="958" spans="10:10" ht="12.75" x14ac:dyDescent="0.15">
      <c r="J958" s="31"/>
    </row>
    <row r="959" spans="10:10" ht="12.75" x14ac:dyDescent="0.15">
      <c r="J959" s="31"/>
    </row>
    <row r="960" spans="10:10" ht="12.75" x14ac:dyDescent="0.15">
      <c r="J960" s="31"/>
    </row>
    <row r="961" spans="10:10" ht="12.75" x14ac:dyDescent="0.15">
      <c r="J961" s="31"/>
    </row>
    <row r="962" spans="10:10" ht="12.75" x14ac:dyDescent="0.15">
      <c r="J962" s="31"/>
    </row>
    <row r="963" spans="10:10" ht="12.75" x14ac:dyDescent="0.15">
      <c r="J963" s="31"/>
    </row>
    <row r="964" spans="10:10" ht="12.75" x14ac:dyDescent="0.15">
      <c r="J964" s="31"/>
    </row>
    <row r="965" spans="10:10" ht="12.75" x14ac:dyDescent="0.15">
      <c r="J965" s="31"/>
    </row>
    <row r="966" spans="10:10" ht="12.75" x14ac:dyDescent="0.15">
      <c r="J966" s="31"/>
    </row>
    <row r="967" spans="10:10" ht="12.75" x14ac:dyDescent="0.15">
      <c r="J967" s="31"/>
    </row>
    <row r="968" spans="10:10" ht="12.75" x14ac:dyDescent="0.15">
      <c r="J968" s="31"/>
    </row>
    <row r="969" spans="10:10" ht="12.75" x14ac:dyDescent="0.15">
      <c r="J969" s="31"/>
    </row>
    <row r="970" spans="10:10" ht="12.75" x14ac:dyDescent="0.15">
      <c r="J970" s="31"/>
    </row>
    <row r="971" spans="10:10" ht="12.75" x14ac:dyDescent="0.15">
      <c r="J971" s="31"/>
    </row>
    <row r="972" spans="10:10" ht="12.75" x14ac:dyDescent="0.15">
      <c r="J972" s="31"/>
    </row>
    <row r="973" spans="10:10" ht="12.75" x14ac:dyDescent="0.15">
      <c r="J973" s="31"/>
    </row>
    <row r="974" spans="10:10" ht="12.75" x14ac:dyDescent="0.15">
      <c r="J974" s="31"/>
    </row>
    <row r="975" spans="10:10" ht="12.75" x14ac:dyDescent="0.15">
      <c r="J975" s="31"/>
    </row>
    <row r="976" spans="10:10" ht="12.75" x14ac:dyDescent="0.15">
      <c r="J976" s="31"/>
    </row>
    <row r="977" spans="10:10" ht="12.75" x14ac:dyDescent="0.15">
      <c r="J977" s="31"/>
    </row>
    <row r="978" spans="10:10" ht="12.75" x14ac:dyDescent="0.15">
      <c r="J978" s="31"/>
    </row>
    <row r="979" spans="10:10" ht="12.75" x14ac:dyDescent="0.15">
      <c r="J979" s="31"/>
    </row>
    <row r="980" spans="10:10" ht="12.75" x14ac:dyDescent="0.15">
      <c r="J980" s="31"/>
    </row>
    <row r="981" spans="10:10" ht="12.75" x14ac:dyDescent="0.15">
      <c r="J981" s="31"/>
    </row>
    <row r="982" spans="10:10" ht="12.75" x14ac:dyDescent="0.15">
      <c r="J982" s="31"/>
    </row>
    <row r="983" spans="10:10" ht="12.75" x14ac:dyDescent="0.15">
      <c r="J983" s="31"/>
    </row>
    <row r="984" spans="10:10" ht="12.75" x14ac:dyDescent="0.15">
      <c r="J984" s="31"/>
    </row>
    <row r="985" spans="10:10" ht="12.75" x14ac:dyDescent="0.15">
      <c r="J985" s="31"/>
    </row>
    <row r="986" spans="10:10" ht="12.75" x14ac:dyDescent="0.15">
      <c r="J986" s="31"/>
    </row>
    <row r="987" spans="10:10" ht="12.75" x14ac:dyDescent="0.15">
      <c r="J987" s="31"/>
    </row>
    <row r="988" spans="10:10" ht="12.75" x14ac:dyDescent="0.15">
      <c r="J988" s="31"/>
    </row>
    <row r="989" spans="10:10" ht="12.75" x14ac:dyDescent="0.15">
      <c r="J989" s="31"/>
    </row>
    <row r="990" spans="10:10" ht="12.75" x14ac:dyDescent="0.15">
      <c r="J990" s="31"/>
    </row>
    <row r="991" spans="10:10" ht="12.75" x14ac:dyDescent="0.15">
      <c r="J991" s="31"/>
    </row>
    <row r="992" spans="10:10" ht="12.75" x14ac:dyDescent="0.15">
      <c r="J992" s="31"/>
    </row>
    <row r="993" spans="10:10" ht="12.75" x14ac:dyDescent="0.15">
      <c r="J993" s="31"/>
    </row>
    <row r="994" spans="10:10" ht="12.75" x14ac:dyDescent="0.15">
      <c r="J994" s="31"/>
    </row>
    <row r="995" spans="10:10" ht="12.75" x14ac:dyDescent="0.15">
      <c r="J995" s="31"/>
    </row>
    <row r="996" spans="10:10" ht="12.75" x14ac:dyDescent="0.15">
      <c r="J996" s="31"/>
    </row>
    <row r="997" spans="10:10" ht="12.75" x14ac:dyDescent="0.15">
      <c r="J997" s="31"/>
    </row>
    <row r="998" spans="10:10" ht="12.75" x14ac:dyDescent="0.15">
      <c r="J998" s="31"/>
    </row>
    <row r="999" spans="10:10" ht="12.75" x14ac:dyDescent="0.15">
      <c r="J999" s="31"/>
    </row>
    <row r="1000" spans="10:10" ht="12.75" x14ac:dyDescent="0.15">
      <c r="J1000" s="3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W15"/>
  <sheetViews>
    <sheetView workbookViewId="0"/>
  </sheetViews>
  <sheetFormatPr defaultColWidth="14.42578125" defaultRowHeight="15.75" customHeight="1" x14ac:dyDescent="0.15"/>
  <cols>
    <col min="1" max="1" width="21.44140625" customWidth="1"/>
    <col min="2" max="2" width="23.05859375" customWidth="1"/>
    <col min="3" max="3" width="21.57421875" customWidth="1"/>
    <col min="4" max="4" width="23.05859375" customWidth="1"/>
    <col min="5" max="5" width="19.95703125" customWidth="1"/>
    <col min="8" max="8" width="22.11328125" customWidth="1"/>
    <col min="9" max="9" width="24.00390625" customWidth="1"/>
  </cols>
  <sheetData>
    <row r="1" spans="1:23" ht="15.75" customHeight="1" x14ac:dyDescent="0.15">
      <c r="A1" s="22" t="s">
        <v>30</v>
      </c>
      <c r="B1" s="22" t="s">
        <v>31</v>
      </c>
      <c r="C1" s="22" t="s">
        <v>32</v>
      </c>
      <c r="D1" s="22" t="s">
        <v>33</v>
      </c>
      <c r="E1" s="22" t="s">
        <v>34</v>
      </c>
      <c r="F1" s="22" t="s">
        <v>35</v>
      </c>
      <c r="G1" s="23" t="s">
        <v>75</v>
      </c>
      <c r="H1" s="23" t="s">
        <v>37</v>
      </c>
      <c r="I1" s="22" t="s">
        <v>38</v>
      </c>
      <c r="J1" s="22" t="s">
        <v>39</v>
      </c>
      <c r="K1" s="22" t="s">
        <v>40</v>
      </c>
      <c r="L1" s="22" t="s">
        <v>41</v>
      </c>
      <c r="M1" s="24"/>
      <c r="N1" s="24"/>
      <c r="O1" s="24"/>
      <c r="P1" s="24"/>
      <c r="Q1" s="24"/>
      <c r="R1" s="24"/>
      <c r="S1" s="24"/>
      <c r="T1" s="24"/>
      <c r="U1" s="24" t="s">
        <v>42</v>
      </c>
      <c r="V1" s="24"/>
      <c r="W1" s="24"/>
    </row>
    <row r="2" spans="1:23" ht="24" x14ac:dyDescent="0.15">
      <c r="A2" s="25" t="s">
        <v>48</v>
      </c>
      <c r="B2" s="26">
        <f>C2*24</f>
        <v>72</v>
      </c>
      <c r="C2" s="25">
        <v>3</v>
      </c>
      <c r="D2" s="25">
        <v>0</v>
      </c>
      <c r="E2" s="26">
        <f>D2/C2</f>
        <v>0</v>
      </c>
      <c r="F2" s="25" t="s">
        <v>43</v>
      </c>
      <c r="G2" s="25">
        <v>1</v>
      </c>
      <c r="H2" s="26">
        <f t="shared" ref="H2:H3" si="0">E2*G2</f>
        <v>0</v>
      </c>
      <c r="I2" s="25" t="s">
        <v>108</v>
      </c>
      <c r="J2" s="27" t="s">
        <v>109</v>
      </c>
      <c r="L2" s="25" t="s">
        <v>110</v>
      </c>
    </row>
    <row r="3" spans="1:23" ht="24" x14ac:dyDescent="0.15">
      <c r="G3" s="25">
        <v>1</v>
      </c>
      <c r="H3" s="26">
        <f t="shared" si="0"/>
        <v>0</v>
      </c>
      <c r="I3" s="25" t="s">
        <v>111</v>
      </c>
      <c r="J3" s="25" t="s">
        <v>112</v>
      </c>
      <c r="L3" s="27" t="s">
        <v>113</v>
      </c>
    </row>
    <row r="15" spans="1:23" ht="12.75" x14ac:dyDescent="0.15">
      <c r="A15" s="25" t="s">
        <v>74</v>
      </c>
      <c r="B15" s="26">
        <f>SUM(H2:H3)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W15"/>
  <sheetViews>
    <sheetView workbookViewId="0"/>
  </sheetViews>
  <sheetFormatPr defaultColWidth="14.42578125" defaultRowHeight="15.75" customHeight="1" x14ac:dyDescent="0.15"/>
  <cols>
    <col min="4" max="4" width="28.72265625" customWidth="1"/>
    <col min="5" max="5" width="30.4765625" customWidth="1"/>
  </cols>
  <sheetData>
    <row r="1" spans="1:23" ht="15.75" customHeight="1" x14ac:dyDescent="0.15">
      <c r="A1" s="22" t="s">
        <v>30</v>
      </c>
      <c r="B1" s="22" t="s">
        <v>31</v>
      </c>
      <c r="C1" s="22" t="s">
        <v>32</v>
      </c>
      <c r="D1" s="22" t="s">
        <v>33</v>
      </c>
      <c r="E1" s="22" t="s">
        <v>34</v>
      </c>
      <c r="F1" s="22" t="s">
        <v>35</v>
      </c>
      <c r="G1" s="23" t="s">
        <v>75</v>
      </c>
      <c r="H1" s="23" t="s">
        <v>37</v>
      </c>
      <c r="I1" s="22" t="s">
        <v>38</v>
      </c>
      <c r="J1" s="22" t="s">
        <v>39</v>
      </c>
      <c r="K1" s="22" t="s">
        <v>40</v>
      </c>
      <c r="L1" s="22" t="s">
        <v>41</v>
      </c>
      <c r="M1" s="24"/>
      <c r="N1" s="24"/>
      <c r="O1" s="24"/>
      <c r="P1" s="24"/>
      <c r="Q1" s="24"/>
      <c r="R1" s="24"/>
      <c r="S1" s="24"/>
      <c r="T1" s="24"/>
      <c r="U1" s="24" t="s">
        <v>42</v>
      </c>
      <c r="V1" s="24"/>
      <c r="W1" s="24"/>
    </row>
    <row r="2" spans="1:23" ht="93" x14ac:dyDescent="0.15">
      <c r="A2" s="27" t="s">
        <v>63</v>
      </c>
      <c r="B2" s="26">
        <f>C2*24</f>
        <v>24</v>
      </c>
      <c r="C2" s="25">
        <v>1</v>
      </c>
      <c r="E2" s="25">
        <v>0.91</v>
      </c>
      <c r="F2" s="25" t="s">
        <v>43</v>
      </c>
      <c r="G2" s="25">
        <v>7</v>
      </c>
      <c r="H2" s="26">
        <f>E2*G2</f>
        <v>6.37</v>
      </c>
      <c r="I2" s="25" t="s">
        <v>114</v>
      </c>
      <c r="J2" s="25" t="s">
        <v>115</v>
      </c>
      <c r="L2" s="27" t="s">
        <v>116</v>
      </c>
    </row>
    <row r="4" spans="1:23" ht="12.75" x14ac:dyDescent="0.15">
      <c r="L4" s="27"/>
    </row>
    <row r="15" spans="1:23" ht="12.75" x14ac:dyDescent="0.15">
      <c r="A15" s="25" t="s">
        <v>74</v>
      </c>
      <c r="B15" s="26">
        <f>SUM(H2:H7)</f>
        <v>6.37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W15"/>
  <sheetViews>
    <sheetView workbookViewId="0"/>
  </sheetViews>
  <sheetFormatPr defaultColWidth="14.42578125" defaultRowHeight="15.75" customHeight="1" x14ac:dyDescent="0.15"/>
  <sheetData>
    <row r="1" spans="1:23" ht="15.75" customHeight="1" x14ac:dyDescent="0.15">
      <c r="A1" s="22" t="s">
        <v>30</v>
      </c>
      <c r="B1" s="22" t="s">
        <v>31</v>
      </c>
      <c r="C1" s="22" t="s">
        <v>32</v>
      </c>
      <c r="D1" s="22" t="s">
        <v>33</v>
      </c>
      <c r="E1" s="22" t="s">
        <v>34</v>
      </c>
      <c r="F1" s="22" t="s">
        <v>35</v>
      </c>
      <c r="G1" s="23" t="s">
        <v>75</v>
      </c>
      <c r="H1" s="23" t="s">
        <v>37</v>
      </c>
      <c r="I1" s="22" t="s">
        <v>38</v>
      </c>
      <c r="J1" s="22" t="s">
        <v>39</v>
      </c>
      <c r="K1" s="22" t="s">
        <v>40</v>
      </c>
      <c r="L1" s="22" t="s">
        <v>41</v>
      </c>
      <c r="M1" s="24"/>
      <c r="N1" s="24"/>
      <c r="O1" s="24"/>
      <c r="P1" s="24"/>
      <c r="Q1" s="24"/>
      <c r="R1" s="24"/>
      <c r="S1" s="24"/>
      <c r="T1" s="24"/>
      <c r="U1" s="24" t="s">
        <v>42</v>
      </c>
      <c r="V1" s="24"/>
      <c r="W1" s="24"/>
    </row>
    <row r="2" spans="1:23" ht="12.75" x14ac:dyDescent="0.15">
      <c r="G2" s="25">
        <v>1</v>
      </c>
      <c r="H2" s="26">
        <f t="shared" ref="H2:H4" si="0">E2*G2</f>
        <v>0</v>
      </c>
      <c r="I2" s="25" t="s">
        <v>117</v>
      </c>
      <c r="J2" s="25" t="s">
        <v>118</v>
      </c>
    </row>
    <row r="3" spans="1:23" ht="24" x14ac:dyDescent="0.15">
      <c r="G3" s="25">
        <v>1</v>
      </c>
      <c r="H3" s="26">
        <f t="shared" si="0"/>
        <v>0</v>
      </c>
      <c r="J3" s="27" t="s">
        <v>119</v>
      </c>
      <c r="L3" s="26"/>
    </row>
    <row r="4" spans="1:23" ht="24" x14ac:dyDescent="0.15">
      <c r="G4" s="25">
        <v>1</v>
      </c>
      <c r="H4" s="26">
        <f t="shared" si="0"/>
        <v>0</v>
      </c>
      <c r="I4" s="27" t="s">
        <v>120</v>
      </c>
      <c r="J4" s="27" t="s">
        <v>121</v>
      </c>
    </row>
    <row r="15" spans="1:23" ht="12.75" x14ac:dyDescent="0.15">
      <c r="A15" s="25" t="s">
        <v>74</v>
      </c>
      <c r="B15" s="26">
        <f>SUM(H2:H4)</f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F15"/>
  <sheetViews>
    <sheetView workbookViewId="0"/>
  </sheetViews>
  <sheetFormatPr defaultColWidth="14.42578125" defaultRowHeight="15.75" customHeight="1" x14ac:dyDescent="0.15"/>
  <cols>
    <col min="3" max="3" width="21.171875" customWidth="1"/>
    <col min="5" max="5" width="19.01171875" customWidth="1"/>
    <col min="6" max="6" width="20.49609375" customWidth="1"/>
  </cols>
  <sheetData>
    <row r="1" spans="1:6" ht="15.75" customHeight="1" x14ac:dyDescent="0.15">
      <c r="A1" s="25" t="s">
        <v>122</v>
      </c>
      <c r="B1" s="33" t="s">
        <v>123</v>
      </c>
      <c r="C1" s="33" t="s">
        <v>124</v>
      </c>
    </row>
    <row r="3" spans="1:6" ht="12.75" x14ac:dyDescent="0.15">
      <c r="B3" s="33" t="s">
        <v>125</v>
      </c>
      <c r="C3" s="25" t="s">
        <v>126</v>
      </c>
      <c r="D3" s="33" t="s">
        <v>127</v>
      </c>
      <c r="F3" s="25" t="s">
        <v>128</v>
      </c>
    </row>
    <row r="4" spans="1:6" ht="12.75" x14ac:dyDescent="0.15">
      <c r="B4" s="25">
        <f>24.13*0.001</f>
        <v>2.4129999999999999E-2</v>
      </c>
      <c r="C4" s="33">
        <v>24</v>
      </c>
      <c r="D4" s="25">
        <v>30</v>
      </c>
      <c r="F4" s="26">
        <f>B4*C4*D4</f>
        <v>17.3736</v>
      </c>
    </row>
    <row r="7" spans="1:6" ht="12.75" x14ac:dyDescent="0.15">
      <c r="B7" s="26">
        <f>[1]Finances!K10</f>
        <v>0</v>
      </c>
    </row>
    <row r="15" spans="1:6" ht="12.75" x14ac:dyDescent="0.15">
      <c r="A15" s="25" t="s">
        <v>54</v>
      </c>
      <c r="B15" s="26">
        <f>F4</f>
        <v>17.3736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Finances </vt:lpstr>
      <vt:lpstr>Fume Hood</vt:lpstr>
      <vt:lpstr>Hot Plate</vt:lpstr>
      <vt:lpstr>Freezers</vt:lpstr>
      <vt:lpstr>Ovens</vt:lpstr>
      <vt:lpstr>Glove box</vt:lpstr>
      <vt:lpstr>Centrifuge</vt:lpstr>
      <vt:lpstr>Scale</vt:lpstr>
      <vt:lpstr>Microscope</vt:lpstr>
      <vt:lpstr>Computers</vt:lpstr>
      <vt:lpstr>Other</vt:lpstr>
      <vt:lpstr>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McDowell, Brinn Elizabeth</dc:creator>
  <dcterms:created xsi:type="dcterms:W3CDTF">2021-05-20T15:51:53Z</dcterms:created>
</cp:coreProperties>
</file>