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uillinoisedu.sharepoint.com/sites/IFE/IFE Leads/2022-2023/Business &amp; Sponsorship/SSC/SP23_SSC_Report/"/>
    </mc:Choice>
  </mc:AlternateContent>
  <xr:revisionPtr revIDLastSave="100" documentId="8_{D8BAC04D-041E-4248-B5F3-F8EB908167D7}" xr6:coauthVersionLast="47" xr6:coauthVersionMax="47" xr10:uidLastSave="{D5268963-1716-4394-8C94-09CEDE2D5792}"/>
  <bookViews>
    <workbookView xWindow="-108" yWindow="-108" windowWidth="23256" windowHeight="12576" xr2:uid="{A38A8D2E-5335-9A4F-B81B-10AEAE8446D6}"/>
  </bookViews>
  <sheets>
    <sheet name="Sheet1" sheetId="1" r:id="rId1"/>
    <sheet name="Sheet2" sheetId="2" r:id="rId2"/>
  </sheet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7" i="1"/>
  <c r="J22" i="1"/>
  <c r="I26" i="1" l="1"/>
  <c r="J26" i="1" s="1"/>
  <c r="I25" i="1"/>
  <c r="J25" i="1" s="1"/>
  <c r="I24" i="1"/>
  <c r="J24" i="1" s="1"/>
  <c r="I23" i="1"/>
  <c r="J23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6" i="1"/>
  <c r="J6" i="1" s="1"/>
  <c r="I5" i="1"/>
  <c r="J5" i="1" s="1"/>
  <c r="I4" i="1"/>
  <c r="J4" i="1" s="1"/>
  <c r="I3" i="1"/>
  <c r="J3" i="1" s="1"/>
  <c r="I2" i="1"/>
</calcChain>
</file>

<file path=xl/sharedStrings.xml><?xml version="1.0" encoding="utf-8"?>
<sst xmlns="http://schemas.openxmlformats.org/spreadsheetml/2006/main" count="147" uniqueCount="84">
  <si>
    <t>Date</t>
  </si>
  <si>
    <t xml:space="preserve">Requested By </t>
  </si>
  <si>
    <t>SSC</t>
  </si>
  <si>
    <t>Item Description</t>
  </si>
  <si>
    <t>Why?/Purpose</t>
  </si>
  <si>
    <t>Link</t>
  </si>
  <si>
    <t>Quantity</t>
  </si>
  <si>
    <t>Price ea.</t>
  </si>
  <si>
    <t>Subtotal</t>
  </si>
  <si>
    <t>Actual</t>
  </si>
  <si>
    <t>Akash Chandra</t>
  </si>
  <si>
    <t>MOSFET modules</t>
  </si>
  <si>
    <t>CAB011M12FM3, 1200V SIC H-BRIDGE MODULE</t>
  </si>
  <si>
    <t>Switching FETs for the custom inverter</t>
  </si>
  <si>
    <t>https://www.digikey.com/en/products/detail/CAB011M12FM3/1697-CAB011M12FM3-ND/13979744?utm_campaign=buynow&amp;utm_medium=aggregator&amp;curr=usd&amp;utm_source=octopart</t>
  </si>
  <si>
    <t>Michael Stoens</t>
  </si>
  <si>
    <t>Wire harness connectors and supplies</t>
  </si>
  <si>
    <t>Encoder Cable Ends</t>
  </si>
  <si>
    <t>Connectors to go on the end of motor encoders</t>
  </si>
  <si>
    <t>https://www.mouser.com/ProductDetail/TE-Connectivity/T4112012081-000?qs=93dPVOzcTpIc9zgp36cygw%3D%3D</t>
  </si>
  <si>
    <t>Encoder Cable Pass-Throughs</t>
  </si>
  <si>
    <t>Connectors to pass through inverter enclosure</t>
  </si>
  <si>
    <t>https://www.digikey.com/en/products/detail/phoenix-contact/1419425/4471277</t>
  </si>
  <si>
    <t>Solder DSub Connectors</t>
  </si>
  <si>
    <t>Connect Encoder Cables to AMK</t>
  </si>
  <si>
    <t>https://www.digikey.com/en/products/detail/norcomp-inc/171-015-103L001/858117</t>
  </si>
  <si>
    <t>Igus 4 Conductor Phase Cable CF35-UL-60-04. 4C X 10 Awg</t>
  </si>
  <si>
    <t>https://www.igus.com/product/1094?artNr=CF35-UL-60-04</t>
  </si>
  <si>
    <t>James Girup</t>
  </si>
  <si>
    <t>Size 20 contacts pins</t>
  </si>
  <si>
    <t>Need for LV connections</t>
  </si>
  <si>
    <t>1060-20-0222 TE Connectivity Deutsch Connectors | Connectors, Interconnects | DigiKey</t>
  </si>
  <si>
    <t>Size 20 contact sockets</t>
  </si>
  <si>
    <t>1062-20-0222 TE Connectivity Deutsch Connectors | Connectors, Interconnects | DigiKey</t>
  </si>
  <si>
    <t>22AWG Tefzel wire</t>
  </si>
  <si>
    <t>Need more 22AWG wire</t>
  </si>
  <si>
    <t>https://racespeconline.com/products/22-awg-mil-w-22759-32-tefzel-wire?variant=42411081466073</t>
  </si>
  <si>
    <t>CAN splice connector</t>
  </si>
  <si>
    <t>Need for CAN</t>
  </si>
  <si>
    <t>AT04-3P-RY01 Amphenol Sine Systems Corp | Connectors, Interconnects | DigiKey</t>
  </si>
  <si>
    <t>Braiding for phase cables</t>
  </si>
  <si>
    <t>Wire needs orange covering</t>
  </si>
  <si>
    <t>3/4" (19mm) Double Layer Wear-Indicating Self Closing Protective Braided Sleeving Wrap - 25 Feet - Orange (outer) / Black (inner) - Walmart.com</t>
  </si>
  <si>
    <t>CAN 120ohm connector plug</t>
  </si>
  <si>
    <t>CAN line connectors</t>
  </si>
  <si>
    <t>AT06-3S-RJ120 Amphenol Sine Systems Corp | Connectors, Interconnects | DigiKey</t>
  </si>
  <si>
    <t>CAN connector plug</t>
  </si>
  <si>
    <t>AT06-3S-SR01GRY Amphenol Sine Systems Corp | Connectors, Interconnects | DigiKey</t>
  </si>
  <si>
    <t>CAN connector plug insert</t>
  </si>
  <si>
    <t>lue</t>
  </si>
  <si>
    <t>AW3S Amphenol Sine Systems Corp | Connectors, Interconnects | DigiKey</t>
  </si>
  <si>
    <t>CAN connector receptacle</t>
  </si>
  <si>
    <t>AT04-3P-SR01GRY Amphenol Sine Systems Corp | Connectors, Interconnects | DigiKey</t>
  </si>
  <si>
    <t>CAN connector receptacle insert</t>
  </si>
  <si>
    <t>AW3P Amphenol Sine Systems Corp | Connectors, Interconnects | DigiKey</t>
  </si>
  <si>
    <t>CAN connector pin</t>
  </si>
  <si>
    <t>AT60-16-0822 Amphenol Sine Systems Corp | Connectors, Interconnects | DigiKey</t>
  </si>
  <si>
    <t>CAN connector socket</t>
  </si>
  <si>
    <t>AT62-16-0822 Amphenol Sine Systems Corp | Connectors, Interconnects | DigiKey</t>
  </si>
  <si>
    <t>6mm2 phase connector plug</t>
  </si>
  <si>
    <t>We need different phase connectors</t>
  </si>
  <si>
    <t>ELP3A03 Amphenol Industrial Operations | Connectors, Interconnects | DigiKey</t>
  </si>
  <si>
    <t>6mm2 phase connector receptacle</t>
  </si>
  <si>
    <t>ELR3A03 Amphenol Industrial Operations | Connectors, Interconnects | DigiKey</t>
  </si>
  <si>
    <t>3/8' orange 50 feet</t>
  </si>
  <si>
    <t>We need LV cable sleeving</t>
  </si>
  <si>
    <t>https://www.cabletiesandmore.com/f6-wrap-around-braided-sleeving?pid=273</t>
  </si>
  <si>
    <t>3/8' black 50 feet</t>
  </si>
  <si>
    <t>1' black 100 feet</t>
  </si>
  <si>
    <t>Straight pin board mount dashboard connector</t>
  </si>
  <si>
    <t>Ordered wrong connector before, need this one</t>
  </si>
  <si>
    <t>1-776262-4 TE Connectivity / AMP | Mouser</t>
  </si>
  <si>
    <t>Microcontroller Fund</t>
  </si>
  <si>
    <t>STMicroelectronics STM32H723ZGT6</t>
  </si>
  <si>
    <t xml:space="preserve">Custom Inverter and New Safety Board MCU, keeping a stockpile of these for future years </t>
  </si>
  <si>
    <t>https://www.lcsc.com/product-detail/Microcontroller-Units-MCUs-MPUs-SOCs_STMicroelectronics-STM32H723ZGT6_C730146.html</t>
  </si>
  <si>
    <t>Michael</t>
  </si>
  <si>
    <t>6mm2 Phase Connectors</t>
  </si>
  <si>
    <t>Replace broken connectors before comp</t>
  </si>
  <si>
    <t>Sum of Actual</t>
  </si>
  <si>
    <t>Row Labels</t>
  </si>
  <si>
    <t>Grand Total</t>
  </si>
  <si>
    <t>Budgeted</t>
  </si>
  <si>
    <r>
      <rPr>
        <sz val="12"/>
        <color rgb="FF000000"/>
        <rFont val="Calibri"/>
        <family val="2"/>
        <scheme val="minor"/>
      </rPr>
      <t xml:space="preserve">Cable to connect to motor controllers to motors: </t>
    </r>
    <r>
      <rPr>
        <b/>
        <sz val="12"/>
        <color rgb="FF000000"/>
        <rFont val="Calibri"/>
        <family val="2"/>
        <scheme val="minor"/>
      </rPr>
      <t>1 Piece, 30FT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</si>
</sst>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121B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0" borderId="0" xfId="1" applyFill="1"/>
    <xf numFmtId="164" fontId="0" fillId="0" borderId="0" xfId="0" applyNumberFormat="1"/>
    <xf numFmtId="165" fontId="0" fillId="0" borderId="0" xfId="0" applyNumberFormat="1"/>
    <xf numFmtId="16" fontId="0" fillId="0" borderId="0" xfId="0" applyNumberFormat="1"/>
    <xf numFmtId="0" fontId="2" fillId="0" borderId="0" xfId="1" applyFill="1" applyBorder="1"/>
    <xf numFmtId="8" fontId="6" fillId="0" borderId="0" xfId="0" applyNumberFormat="1" applyFon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44" fontId="0" fillId="0" borderId="0" xfId="2" applyFont="1"/>
    <xf numFmtId="44" fontId="1" fillId="0" borderId="0" xfId="2" applyFont="1"/>
    <xf numFmtId="0" fontId="1" fillId="0" borderId="0" xfId="0" applyFont="1"/>
    <xf numFmtId="1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44" fontId="0" fillId="0" borderId="0" xfId="0" applyNumberFormat="1"/>
  </cellXfs>
  <cellStyles count="3">
    <cellStyle name="Currency" xfId="2" builtinId="4"/>
    <cellStyle name="Hyperlink" xfId="1" builtinId="8"/>
    <cellStyle name="Normal" xfId="0" builtinId="0"/>
  </cellStyles>
  <dxfs count="4">
    <dxf>
      <numFmt numFmtId="34" formatCode="_(&quot;$&quot;* #,##0.00_);_(&quot;$&quot;* \(#,##0.00\);_(&quot;$&quot;* &quot;-&quot;??_);_(@_)"/>
    </dxf>
    <dxf>
      <numFmt numFmtId="35" formatCode="_(* #,##0.00_);_(* \(#,##0.00\);_(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931333</xdr:colOff>
      <xdr:row>31</xdr:row>
      <xdr:rowOff>160575</xdr:rowOff>
    </xdr:from>
    <xdr:to>
      <xdr:col>11</xdr:col>
      <xdr:colOff>626859</xdr:colOff>
      <xdr:row>38</xdr:row>
      <xdr:rowOff>97693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D477FD-9161-D7C4-5F42-E5BBED6779F8}"/>
            </a:ext>
          </a:extLst>
        </xdr:cNvPr>
        <xdr:cNvSpPr txBox="1"/>
      </xdr:nvSpPr>
      <xdr:spPr>
        <a:xfrm>
          <a:off x="9756205" y="6469870"/>
          <a:ext cx="5451231" cy="13617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Actual is calculated as the amount reported spent by the Mechanical Science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ngineering Business Department as of our April statement divided by the subtotal of our items. This creates an overhead rate applied on the dollar amount spent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is meant to represent shipping and any applicable fees/taxes.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We chose to report the amount spent on MOSFET modules without this overhead rate as they were large purchases that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did not incur much additional fees.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We instead reported the actual amount as per their actual invoices (Sheet2). </a:t>
          </a:r>
          <a:r>
            <a:rPr lang="en-US"/>
            <a:t>Our</a:t>
          </a:r>
          <a:r>
            <a:rPr lang="en-US" baseline="0"/>
            <a:t> overhead rate was adjusted to reflect this exclusion.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0</xdr:rowOff>
    </xdr:from>
    <xdr:to>
      <xdr:col>9</xdr:col>
      <xdr:colOff>520700</xdr:colOff>
      <xdr:row>49</xdr:row>
      <xdr:rowOff>97870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A473C-28D3-CAA1-F2A2-527570C16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0"/>
          <a:ext cx="7772400" cy="10054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165100</xdr:rowOff>
    </xdr:from>
    <xdr:to>
      <xdr:col>9</xdr:col>
      <xdr:colOff>342900</xdr:colOff>
      <xdr:row>84</xdr:row>
      <xdr:rowOff>75045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298FB0-6C7B-B467-1464-A4F68D429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137900"/>
          <a:ext cx="7772400" cy="60059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n lin" refreshedDate="45074.552019444447" createdVersion="8" refreshedVersion="8" minRefreshableVersion="3" recordCount="26" xr:uid="{0DB40B3B-E06D-DF47-9126-973957C57A87}">
  <cacheSource type="worksheet">
    <worksheetSource ref="A1:J27" sheet="Sheet1"/>
  </cacheSource>
  <cacheFields count="13">
    <cacheField name="Date" numFmtId="14">
      <sharedItems containsSemiMixedTypes="0" containsNonDate="0" containsDate="1" containsString="0" minDate="2023-01-27T00:00:00" maxDate="2023-05-11T00:00:00"/>
    </cacheField>
    <cacheField name="Requested By " numFmtId="0">
      <sharedItems/>
    </cacheField>
    <cacheField name="SSC" numFmtId="0">
      <sharedItems count="3">
        <s v="MOSFET modules"/>
        <s v="Wire harness connectors and supplies"/>
        <s v="Microcontroller Fund"/>
      </sharedItems>
    </cacheField>
    <cacheField name="Subsystem" numFmtId="0">
      <sharedItems/>
    </cacheField>
    <cacheField name="Budget Category " numFmtId="0">
      <sharedItems containsBlank="1"/>
    </cacheField>
    <cacheField name="Date needed by" numFmtId="14">
      <sharedItems containsDate="1" containsBlank="1" containsMixedTypes="1" minDate="2023-02-27T00:00:00" maxDate="2023-02-28T00:00:00"/>
    </cacheField>
    <cacheField name="Item Description" numFmtId="0">
      <sharedItems/>
    </cacheField>
    <cacheField name="Why?/Purpose" numFmtId="0">
      <sharedItems/>
    </cacheField>
    <cacheField name="Link" numFmtId="0">
      <sharedItems/>
    </cacheField>
    <cacheField name="Quantity" numFmtId="0">
      <sharedItems containsSemiMixedTypes="0" containsString="0" containsNumber="1" containsInteger="1" minValue="1" maxValue="250"/>
    </cacheField>
    <cacheField name="Price ea." numFmtId="0">
      <sharedItems containsSemiMixedTypes="0" containsString="0" containsNumber="1" minValue="9.8400000000000001E-2" maxValue="173.81"/>
    </cacheField>
    <cacheField name="Subtotal" numFmtId="164">
      <sharedItems containsSemiMixedTypes="0" containsString="0" containsNumber="1" minValue="3.9359999999999999" maxValue="2607.15"/>
    </cacheField>
    <cacheField name="Actual" numFmtId="165">
      <sharedItems containsSemiMixedTypes="0" containsString="0" containsNumber="1" minValue="4.016932312638593" maxValue="2614.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d v="2023-01-27T00:00:00"/>
    <s v="Akash Chandra"/>
    <x v="0"/>
    <s v="Electrical"/>
    <s v="Motor Controls"/>
    <s v="ASAP"/>
    <s v="CAB011M12FM3, 1200V SIC H-BRIDGE MODULE"/>
    <s v="Switching FETs for the custom inverter"/>
    <s v="https://www.digikey.com/en/products/detail/CAB011M12FM3/1697-CAB011M12FM3-ND/13979744?utm_campaign=buynow&amp;utm_medium=aggregator&amp;curr=usd&amp;utm_source=octopart"/>
    <n v="15"/>
    <n v="173.81"/>
    <n v="2607.15"/>
    <n v="2614.14"/>
  </r>
  <r>
    <d v="2023-02-02T00:00:00"/>
    <s v="Akash Chandra"/>
    <x v="0"/>
    <s v="Electrical"/>
    <s v="Motor Controls"/>
    <s v="ASAP"/>
    <s v="CAB011M12FM3, 1200V SIC H-BRIDGE MODULE"/>
    <s v="Switching FETs for the custom inverter"/>
    <s v="https://www.digikey.com/en/products/detail/CAB011M12FM3/1697-CAB011M12FM3-ND/13979744?utm_campaign=buynow&amp;utm_medium=aggregator&amp;curr=usd&amp;utm_source=octopart"/>
    <n v="2"/>
    <n v="173.81"/>
    <n v="347.62"/>
    <n v="354.61"/>
  </r>
  <r>
    <d v="2023-02-15T00:00:00"/>
    <s v="Michael Stoens"/>
    <x v="1"/>
    <s v="Connectors"/>
    <s v="Wire Harness"/>
    <m/>
    <s v="Encoder Cable Ends"/>
    <s v="Connectors to go on the end of motor encoders"/>
    <s v="https://www.mouser.com/ProductDetail/TE-Connectivity/T4112012081-000?qs=93dPVOzcTpIc9zgp36cygw%3D%3D"/>
    <n v="4"/>
    <n v="14.31"/>
    <n v="57.24"/>
    <n v="58.416972961238073"/>
  </r>
  <r>
    <d v="2023-02-15T00:00:00"/>
    <s v="Michael Stoens"/>
    <x v="1"/>
    <s v="Connectors"/>
    <s v="Wire Harness"/>
    <m/>
    <s v="Encoder Cable Pass-Throughs"/>
    <s v="Connectors to pass through inverter enclosure"/>
    <s v="https://www.digikey.com/en/products/detail/phoenix-contact/1419425/4471277"/>
    <n v="4"/>
    <n v="80.36"/>
    <n v="321.44"/>
    <n v="328.04947219881842"/>
  </r>
  <r>
    <d v="2023-02-15T00:00:00"/>
    <s v="Michael Stoens"/>
    <x v="1"/>
    <s v="Connectors"/>
    <s v="Wire Harness"/>
    <m/>
    <s v="Solder DSub Connectors"/>
    <s v="Connect Encoder Cables to AMK"/>
    <s v="https://www.digikey.com/en/products/detail/norcomp-inc/171-015-103L001/858117"/>
    <n v="6"/>
    <n v="1.42"/>
    <n v="8.52"/>
    <n v="8.69518884747988"/>
  </r>
  <r>
    <d v="2023-02-22T00:00:00"/>
    <s v="Michael Stoens"/>
    <x v="1"/>
    <s v="Wire Harness"/>
    <m/>
    <d v="2023-02-27T00:00:00"/>
    <s v="Igus 4 Conductor Phase Cable CF35-UL-60-04. 4C X 10 Awg"/>
    <s v="Cable to connect to motor controllers to motors: 1 Piece, 30FT"/>
    <s v="https://www.igus.com/product/1094?artNr=CF35-UL-60-04"/>
    <n v="30"/>
    <n v="11.11"/>
    <n v="333.3"/>
    <n v="340.15333836444182"/>
  </r>
  <r>
    <d v="2023-02-26T00:00:00"/>
    <s v="James Girup"/>
    <x v="1"/>
    <s v="Wire Harness"/>
    <m/>
    <s v="ASAP"/>
    <s v="Size 20 contacts pins"/>
    <s v="Need for LV connections"/>
    <s v="1060-20-0222 TE Connectivity Deutsch Connectors | Connectors, Interconnects | DigiKey"/>
    <n v="150"/>
    <n v="0.1817"/>
    <n v="27.254999999999999"/>
    <n v="27.815419253293914"/>
  </r>
  <r>
    <d v="2023-02-26T00:00:00"/>
    <s v="James Girup"/>
    <x v="1"/>
    <s v="Wire Harness"/>
    <m/>
    <s v="ASAP"/>
    <s v="Size 20 contact sockets"/>
    <s v="Need for LV connections"/>
    <s v="1062-20-0222 TE Connectivity Deutsch Connectors | Connectors, Interconnects | DigiKey"/>
    <n v="150"/>
    <n v="0.2485"/>
    <n v="37.274999999999999"/>
    <n v="38.041451207724478"/>
  </r>
  <r>
    <d v="2023-02-26T00:00:00"/>
    <s v="James Girup"/>
    <x v="1"/>
    <s v="Wire Harness"/>
    <m/>
    <s v="ASAP"/>
    <s v="22AWG Tefzel wire"/>
    <s v="Need more 22AWG wire"/>
    <s v="https://racespeconline.com/products/22-awg-mil-w-22759-32-tefzel-wire?variant=42411081466073"/>
    <n v="250"/>
    <n v="0.2"/>
    <n v="50"/>
    <n v="51.028103565022775"/>
  </r>
  <r>
    <d v="2023-02-26T00:00:00"/>
    <s v="James Girup"/>
    <x v="1"/>
    <s v="Wire Harness"/>
    <m/>
    <s v="ASAP"/>
    <s v="CAN splice connector"/>
    <s v="Need for CAN"/>
    <s v="AT04-3P-RY01 Amphenol Sine Systems Corp | Connectors, Interconnects | DigiKey"/>
    <n v="15"/>
    <n v="10.872"/>
    <n v="163.07999999999998"/>
    <n v="166.43326258767826"/>
  </r>
  <r>
    <d v="2023-02-26T00:00:00"/>
    <s v="James Girup"/>
    <x v="1"/>
    <s v="Wire Harness"/>
    <m/>
    <s v="ASAP"/>
    <s v="Braiding for phase cables"/>
    <s v="Wire needs orange covering"/>
    <s v="3/4&quot; (19mm) Double Layer Wear-Indicating Self Closing Protective Braided Sleeving Wrap - 25 Feet - Orange (outer) / Black (inner) - Walmart.com"/>
    <n v="2"/>
    <n v="41.5"/>
    <n v="83"/>
    <n v="84.706651917937805"/>
  </r>
  <r>
    <d v="2023-02-26T00:00:00"/>
    <s v="James Girup"/>
    <x v="1"/>
    <s v="Wire Harness"/>
    <m/>
    <s v="ASAP"/>
    <s v="CAN 120ohm connector plug"/>
    <s v="CAN line connectors"/>
    <s v="AT06-3S-RJ120 Amphenol Sine Systems Corp | Connectors, Interconnects | DigiKey"/>
    <n v="4"/>
    <n v="6.1"/>
    <n v="24.4"/>
    <n v="24.901714539731113"/>
  </r>
  <r>
    <d v="2023-02-26T00:00:00"/>
    <s v="James Girup"/>
    <x v="1"/>
    <s v="Wire Harness"/>
    <m/>
    <s v="ASAP"/>
    <s v="CAN connector plug"/>
    <s v="CAN line connectors"/>
    <s v="AT06-3S-SR01GRY Amphenol Sine Systems Corp | Connectors, Interconnects | DigiKey"/>
    <n v="40"/>
    <n v="1.6816"/>
    <n v="67.263999999999996"/>
    <n v="68.647087163953842"/>
  </r>
  <r>
    <d v="2023-02-26T00:00:00"/>
    <s v="James Girup"/>
    <x v="1"/>
    <s v="Wire Harness"/>
    <m/>
    <s v="ASAP"/>
    <s v="CAN connector plug insert"/>
    <s v="lue"/>
    <s v="AW3S Amphenol Sine Systems Corp | Connectors, Interconnects | DigiKey"/>
    <n v="40"/>
    <n v="9.8400000000000001E-2"/>
    <n v="3.9359999999999999"/>
    <n v="4.016932312638593"/>
  </r>
  <r>
    <d v="2023-02-26T00:00:00"/>
    <s v="James Girup"/>
    <x v="1"/>
    <s v="Wire Harness"/>
    <m/>
    <s v="ASAP"/>
    <s v="CAN connector receptacle"/>
    <s v="CAN line connectors"/>
    <s v="AT04-3P-SR01GRY Amphenol Sine Systems Corp | Connectors, Interconnects | DigiKey"/>
    <n v="25"/>
    <n v="1.5"/>
    <n v="37.5"/>
    <n v="38.271077673767081"/>
  </r>
  <r>
    <d v="2023-02-26T00:00:00"/>
    <s v="James Girup"/>
    <x v="1"/>
    <s v="Wire Harness"/>
    <m/>
    <s v="ASAP"/>
    <s v="CAN connector receptacle insert"/>
    <s v="CAN line connectors"/>
    <s v="AW3P Amphenol Sine Systems Corp | Connectors, Interconnects | DigiKey"/>
    <n v="50"/>
    <n v="0.1132"/>
    <n v="5.66"/>
    <n v="5.7763813235605781"/>
  </r>
  <r>
    <d v="2023-02-26T00:00:00"/>
    <s v="James Girup"/>
    <x v="1"/>
    <s v="Wire Harness"/>
    <m/>
    <s v="ASAP"/>
    <s v="CAN connector pin"/>
    <s v="CAN line connectors"/>
    <s v="AT60-16-0822 Amphenol Sine Systems Corp | Connectors, Interconnects | DigiKey"/>
    <n v="150"/>
    <n v="0.245"/>
    <n v="36.75"/>
    <n v="37.505656120291739"/>
  </r>
  <r>
    <d v="2023-02-26T00:00:00"/>
    <s v="James Girup"/>
    <x v="1"/>
    <s v="Wire Harness"/>
    <m/>
    <s v="ASAP"/>
    <s v="CAN connector socket"/>
    <s v="CAN line connectors"/>
    <s v="AT62-16-0822 Amphenol Sine Systems Corp | Connectors, Interconnects | DigiKey"/>
    <n v="150"/>
    <n v="0.32519999999999999"/>
    <n v="48.78"/>
    <n v="49.783017838036223"/>
  </r>
  <r>
    <d v="2023-02-26T00:00:00"/>
    <s v="James Girup"/>
    <x v="1"/>
    <s v="Wire Harness"/>
    <m/>
    <s v="ASAP"/>
    <s v="6mm2 phase connector plug"/>
    <s v="We need different phase connectors"/>
    <s v="ELP3A03 Amphenol Industrial Operations | Connectors, Interconnects | DigiKey"/>
    <n v="6"/>
    <n v="34.08"/>
    <n v="204.48"/>
    <n v="208.68453233951712"/>
  </r>
  <r>
    <d v="2023-02-26T00:00:00"/>
    <s v="James Girup"/>
    <x v="1"/>
    <s v="Wire Harness"/>
    <m/>
    <s v="ASAP"/>
    <s v="6mm2 phase connector receptacle"/>
    <s v="We need different phase connectors"/>
    <s v="ELR3A03 Amphenol Industrial Operations | Connectors, Interconnects | DigiKey"/>
    <n v="6"/>
    <n v="20.02"/>
    <n v="120.12"/>
    <n v="122.58991600461071"/>
  </r>
  <r>
    <d v="2023-02-26T00:00:00"/>
    <s v="James Girup"/>
    <x v="1"/>
    <s v="Wire Harness"/>
    <m/>
    <s v="ASAP"/>
    <s v="3/8' orange 50 feet"/>
    <s v="We need LV cable sleeving"/>
    <s v="https://www.cabletiesandmore.com/f6-wrap-around-braided-sleeving?pid=273"/>
    <n v="1"/>
    <n v="39.5"/>
    <n v="39.5"/>
    <n v="40.312201816367995"/>
  </r>
  <r>
    <d v="2023-02-26T00:00:00"/>
    <s v="James Girup"/>
    <x v="1"/>
    <s v="Wire Harness"/>
    <m/>
    <s v="ASAP"/>
    <s v="3/8' black 50 feet"/>
    <s v="We need LV cable sleeving"/>
    <s v="https://www.cabletiesandmore.com/f6-wrap-around-braided-sleeving?pid=273"/>
    <n v="1"/>
    <n v="26.75"/>
    <n v="26.75"/>
    <n v="27.300035407287186"/>
  </r>
  <r>
    <d v="2023-02-26T00:00:00"/>
    <s v="James Girup"/>
    <x v="1"/>
    <s v="Wire Harness"/>
    <m/>
    <s v="ASAP"/>
    <s v="1' black 100 feet"/>
    <s v="We need LV cable sleeving"/>
    <s v="https://www.cabletiesandmore.com/f6-wrap-around-braided-sleeving?pid=273"/>
    <n v="1"/>
    <n v="82.86"/>
    <n v="82.86"/>
    <n v="84.56377322795575"/>
  </r>
  <r>
    <d v="2023-03-03T00:00:00"/>
    <s v="James Girup"/>
    <x v="1"/>
    <s v="Wire Harness"/>
    <m/>
    <s v="ASAP"/>
    <s v="Straight pin board mount dashboard connector"/>
    <s v="Ordered wrong connector before, need this one"/>
    <s v="1-776262-4 TE Connectivity / AMP | Mouser"/>
    <n v="3"/>
    <n v="13.07"/>
    <n v="39.21"/>
    <n v="40.016238815690862"/>
  </r>
  <r>
    <d v="2023-04-20T00:00:00"/>
    <s v="Akash Chandra"/>
    <x v="2"/>
    <s v="Motor Controls"/>
    <s v="Motor Controls"/>
    <s v="ASAP"/>
    <s v="STMicroelectronics STM32H723ZGT6"/>
    <s v="Custom Inverter and New Safety Board MCU, keeping a stockpile of these for future years "/>
    <s v="https://www.lcsc.com/product-detail/Microcontroller-Units-MCUs-MPUs-SOCs_STMicroelectronics-STM32H723ZGT6_C730146.html"/>
    <n v="10"/>
    <n v="11.6312"/>
    <n v="116.312"/>
    <n v="118.70361563709858"/>
  </r>
  <r>
    <d v="2023-05-10T00:00:00"/>
    <s v="Michael"/>
    <x v="1"/>
    <s v="Wire Harness"/>
    <s v="Connectors"/>
    <s v="ASAP"/>
    <s v="6mm2 Phase Connectors"/>
    <s v="Replace broken connectors before comp"/>
    <s v="ELP3A03 Amphenol Industrial Operations | Connectors, Interconnects | DigiKey"/>
    <n v="4"/>
    <n v="34.08"/>
    <n v="136.32"/>
    <n v="139.123021559678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D51EF9-8E81-0A4D-A3F6-E33F0DD9A0F8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33:E37" firstHeaderRow="1" firstDataRow="1" firstDataCol="1"/>
  <pivotFields count="13">
    <pivotField numFmtId="14"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165"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Actual" fld="12" baseField="0" baseItem="0"/>
  </dataFields>
  <formats count="2">
    <format dxfId="2">
      <pivotArea collapsedLevelsAreSubtotals="1" fieldPosition="0">
        <references count="1">
          <reference field="2" count="0"/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gikey.com/en/products/detail/te-connectivity-deutsch-ict-connectors/1062-20-0222/6566715" TargetMode="External"/><Relationship Id="rId13" Type="http://schemas.openxmlformats.org/officeDocument/2006/relationships/hyperlink" Target="https://www.digikey.com/en/products/detail/amphenol-sine-systems-corp/AW3S/2125211?utm_adgroup=Connectors%20%26%20Interconnects&amp;utm_source=bing&amp;utm_medium=cpc&amp;utm_campaign=Dynamic%20Search_EN_RLSA_Cart&amp;utm_term=connectors%20interconnects&amp;utm_content=Connectors%20%26%20Interconnects&amp;utm_id=bi_cmp-384476623_adg-1310618085630798_ad-81913679653520_dat-2333713430097419:aud-808187300:loc-190_dev-c_ext-_prd-&amp;msclkid=0145d2f2a81f146983d7b1091f8e5326" TargetMode="External"/><Relationship Id="rId18" Type="http://schemas.openxmlformats.org/officeDocument/2006/relationships/hyperlink" Target="https://www.digikey.com/en/products/detail/amphenol-industrial-operations/ELP3A03/9645159?utm_adgroup=Connectors%20%26%20Interconnects&amp;utm_source=bing&amp;utm_medium=cpc&amp;utm_campaign=Dynamic%20Search_EN_RLSA_Cart&amp;utm_term=connectors,%20interconnects&amp;utm_content=Connectors%20%26%20Interconnects&amp;utm_id=bi_cmp-384476623_adg-1310618085630798_ad-81913679653520_dat-2333713430097418:aud-808187300:loc-190_dev-c_ext-_prd-&amp;msclkid=e5bae77626c717457abb848d969147dc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mouser.com/ProductDetail/TE-Connectivity/T4112012081-000?qs=93dPVOzcTpIc9zgp36cygw%3D%3D" TargetMode="External"/><Relationship Id="rId21" Type="http://schemas.openxmlformats.org/officeDocument/2006/relationships/hyperlink" Target="https://www.cabletiesandmore.com/f6-wrap-around-braided-sleeving?pid=273" TargetMode="External"/><Relationship Id="rId7" Type="http://schemas.openxmlformats.org/officeDocument/2006/relationships/hyperlink" Target="https://www.digikey.com/en/products/detail/te-connectivity-deutsch-ict-connectors/1060-20-0222/6566711?utm_adgroup=General&amp;utm_source=bing&amp;utm_medium=cpc&amp;utm_campaign=Dynamic%20Search_EN_RLSA_Cart&amp;utm_term=digikey&amp;utm_content=General&amp;utm_id=bi_cmp-384476623_adg-1302921504343591_ad-81432677981980_dat-2333232393680003:aud-808187300:loc-190_dev-c_ext-_prd-&amp;msclkid=313251dae7061a6198e932214313ca00" TargetMode="External"/><Relationship Id="rId12" Type="http://schemas.openxmlformats.org/officeDocument/2006/relationships/hyperlink" Target="https://www.digikey.com/en/products/detail/amphenol-sine-systems-corp/AT06-3S-SR01GRY/15288060?s=N4IgTCBcDaIIIBUAMA2AtAZgMpqwJSQEYBxPATRAF0BfIA" TargetMode="External"/><Relationship Id="rId17" Type="http://schemas.openxmlformats.org/officeDocument/2006/relationships/hyperlink" Target="https://www.digikey.com/en/products/detail/amphenol-sine-systems-corp/AT62-16-0822/9169461" TargetMode="External"/><Relationship Id="rId25" Type="http://schemas.openxmlformats.org/officeDocument/2006/relationships/hyperlink" Target="https://www.digikey.com/en/products/detail/amphenol-industrial-operations/ELP3A03/9645159?utm_adgroup=Connectors%20%26%20Interconnects&amp;utm_source=bing&amp;utm_medium=cpc&amp;utm_campaign=Dynamic%20Search_EN_RLSA_Cart&amp;utm_term=connectors,%20interconnects&amp;utm_content=Connectors%20%26%20Interconnects&amp;utm_id=bi_cmp-384476623_adg-1310618085630798_ad-81913679653520_dat-2333713430097418:aud-808187300:loc-190_dev-c_ext-_prd-&amp;msclkid=e5bae77626c717457abb848d969147dc" TargetMode="External"/><Relationship Id="rId2" Type="http://schemas.openxmlformats.org/officeDocument/2006/relationships/hyperlink" Target="https://www.digikey.com/en/products/detail/CAB011M12FM3/1697-CAB011M12FM3-ND/13979744?utm_campaign=buynow&amp;utm_medium=aggregator&amp;curr=usd&amp;utm_source=octopart" TargetMode="External"/><Relationship Id="rId16" Type="http://schemas.openxmlformats.org/officeDocument/2006/relationships/hyperlink" Target="https://www.digikey.com/en/products/detail/amphenol-sine-systems-corp/AT60-16-0822/9169459?s=N4IgTCBcDaIIIBUBsAGAtARiWlAOMEAugL5A" TargetMode="External"/><Relationship Id="rId20" Type="http://schemas.openxmlformats.org/officeDocument/2006/relationships/hyperlink" Target="https://www.cabletiesandmore.com/f6-wrap-around-braided-sleeving?pid=273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https://www.igus.com/product/1094?artNr=CF35-UL-60-04" TargetMode="External"/><Relationship Id="rId11" Type="http://schemas.openxmlformats.org/officeDocument/2006/relationships/hyperlink" Target="https://www.digikey.com/en/products/detail/amphenol-sine-systems-corp/AT06-3S-RJ120/5227494" TargetMode="External"/><Relationship Id="rId24" Type="http://schemas.openxmlformats.org/officeDocument/2006/relationships/hyperlink" Target="https://www.lcsc.com/product-detail/Microcontroller-Units-MCUs-MPUs-SOCs_STMicroelectronics-STM32H723ZGT6_C730146.html" TargetMode="External"/><Relationship Id="rId5" Type="http://schemas.openxmlformats.org/officeDocument/2006/relationships/hyperlink" Target="https://www.digikey.com/en/products/detail/norcomp-inc/171-015-103L001/858117" TargetMode="External"/><Relationship Id="rId15" Type="http://schemas.openxmlformats.org/officeDocument/2006/relationships/hyperlink" Target="https://www.digikey.com/en/products/detail/amphenol-sine-systems-corp/AW3P/2125210?utm_adgroup=General&amp;utm_source=bing&amp;utm_medium=cpc&amp;utm_campaign=Dynamic%20Search_EN_RLSA_Cart&amp;utm_term=digikey&amp;utm_content=General&amp;utm_id=bi_cmp-384476623_adg-1302921504343591_ad-81432677981981_dat-2333232393680003:aud-808187300:loc-190_dev-c_ext-_prd-&amp;msclkid=e8c34412cdcb105b5a9927e90dbc5caa" TargetMode="External"/><Relationship Id="rId23" Type="http://schemas.openxmlformats.org/officeDocument/2006/relationships/hyperlink" Target="https://www.mouser.com/ProductDetail/TE-Connectivity-AMP/1-776262-4?qs=tLAa1RwIH6e6RVQXFv2Qyg%3D%3D" TargetMode="External"/><Relationship Id="rId10" Type="http://schemas.openxmlformats.org/officeDocument/2006/relationships/hyperlink" Target="https://www.walmart.com/ip/5-8-16mm-Double-Layer-Wear-Indicating-Self-Closing-Protective-Braided-Sleeving-Wrap-100-Feet-Orange-outer-Black-inner/926138407" TargetMode="External"/><Relationship Id="rId19" Type="http://schemas.openxmlformats.org/officeDocument/2006/relationships/hyperlink" Target="https://www.digikey.com/en/products/detail/amphenol-industrial-operations/ELR3A03/9645160?utm_adgroup=Connectors%20%26%20Interconnects&amp;utm_source=bing&amp;utm_medium=cpc&amp;utm_campaign=Dynamic%20Search_EN_RLSA_Cart&amp;utm_term=connectors&amp;utm_content=Connectors%20%26%20Interconnects&amp;utm_id=bi_cmp-384476623_adg-1310618085630798_ad-81913679653520_dat-2333713430097417:aud-808187300:loc-190_dev-c_ext-_prd-&amp;msclkid=c0ced3f1a5871e035b35b00a15eb7d11" TargetMode="External"/><Relationship Id="rId4" Type="http://schemas.openxmlformats.org/officeDocument/2006/relationships/hyperlink" Target="https://www.digikey.com/en/products/detail/phoenix-contact/1419425/4471277" TargetMode="External"/><Relationship Id="rId9" Type="http://schemas.openxmlformats.org/officeDocument/2006/relationships/hyperlink" Target="https://www.digikey.com/en/products/detail/amphenol-sine-systems-corp/AT04-3P-RY01/5227397" TargetMode="External"/><Relationship Id="rId14" Type="http://schemas.openxmlformats.org/officeDocument/2006/relationships/hyperlink" Target="https://www.digikey.com/en/products/detail/amphenol-sine-systems-corp/AT04-3P-SR01GRY/15288132?s=N4IgTCBcDaIIIBUAMAWAtAZgApoMoCUkBGAcXwE0QBdAXyA" TargetMode="External"/><Relationship Id="rId22" Type="http://schemas.openxmlformats.org/officeDocument/2006/relationships/hyperlink" Target="https://www.cabletiesandmore.com/f6-wrap-around-braided-sleeving?pid=273" TargetMode="External"/><Relationship Id="rId27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0B89-E788-EC49-A5F3-F3437762FAC2}">
  <dimension ref="A1:R38"/>
  <sheetViews>
    <sheetView tabSelected="1" topLeftCell="A21" zoomScale="90" zoomScaleNormal="90" workbookViewId="0">
      <selection activeCell="K19" sqref="K19"/>
    </sheetView>
  </sheetViews>
  <sheetFormatPr defaultColWidth="11" defaultRowHeight="15.6" x14ac:dyDescent="0.3"/>
  <cols>
    <col min="2" max="2" width="13.296875" customWidth="1"/>
    <col min="3" max="3" width="32.69921875" customWidth="1"/>
    <col min="4" max="4" width="32.69921875" bestFit="1" customWidth="1"/>
    <col min="5" max="5" width="50.09765625" bestFit="1" customWidth="1"/>
    <col min="6" max="6" width="77.796875" bestFit="1" customWidth="1"/>
    <col min="7" max="7" width="12.296875" bestFit="1" customWidth="1"/>
    <col min="8" max="8" width="8.296875" bestFit="1" customWidth="1"/>
    <col min="9" max="9" width="9" bestFit="1" customWidth="1"/>
    <col min="14" max="14" width="13.19921875" bestFit="1" customWidth="1"/>
    <col min="17" max="17" width="12.296875" bestFit="1" customWidth="1"/>
    <col min="18" max="18" width="17.296875" bestFit="1" customWidth="1"/>
  </cols>
  <sheetData>
    <row r="1" spans="1:18" s="15" customFormat="1" ht="16.2" thickBot="1" x14ac:dyDescent="0.35">
      <c r="A1" s="16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9" t="s">
        <v>6</v>
      </c>
      <c r="H1" s="20" t="s">
        <v>7</v>
      </c>
      <c r="I1" s="21" t="s">
        <v>8</v>
      </c>
      <c r="J1" s="22" t="s">
        <v>9</v>
      </c>
      <c r="N1" s="10"/>
      <c r="O1" s="10"/>
      <c r="P1" s="10"/>
      <c r="Q1" s="11"/>
      <c r="R1" s="11"/>
    </row>
    <row r="2" spans="1:18" x14ac:dyDescent="0.3">
      <c r="A2" s="1">
        <v>44953</v>
      </c>
      <c r="B2" t="s">
        <v>10</v>
      </c>
      <c r="C2" t="s">
        <v>11</v>
      </c>
      <c r="D2" t="s">
        <v>12</v>
      </c>
      <c r="E2" t="s">
        <v>13</v>
      </c>
      <c r="F2" s="2" t="s">
        <v>14</v>
      </c>
      <c r="G2">
        <v>15</v>
      </c>
      <c r="H2" s="3">
        <v>173.81</v>
      </c>
      <c r="I2" s="3">
        <f t="shared" ref="I2:I3" si="0">H2*G2</f>
        <v>2607.15</v>
      </c>
      <c r="J2" s="4">
        <v>2614.14</v>
      </c>
      <c r="N2" s="12"/>
      <c r="O2" s="12"/>
      <c r="P2" s="12"/>
      <c r="Q2" s="5"/>
      <c r="R2" s="5"/>
    </row>
    <row r="3" spans="1:18" x14ac:dyDescent="0.3">
      <c r="A3" s="1">
        <v>44959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>
        <v>2</v>
      </c>
      <c r="H3" s="3">
        <v>173.81</v>
      </c>
      <c r="I3" s="3">
        <f t="shared" si="0"/>
        <v>347.62</v>
      </c>
      <c r="J3" s="4">
        <f>I3+6.99</f>
        <v>354.61</v>
      </c>
      <c r="N3" s="12"/>
      <c r="O3" s="12"/>
      <c r="P3" s="12"/>
      <c r="Q3" s="5"/>
      <c r="R3" s="5"/>
    </row>
    <row r="4" spans="1:18" x14ac:dyDescent="0.3">
      <c r="A4" s="1">
        <v>44972</v>
      </c>
      <c r="B4" t="s">
        <v>15</v>
      </c>
      <c r="C4" t="s">
        <v>16</v>
      </c>
      <c r="D4" t="s">
        <v>17</v>
      </c>
      <c r="E4" t="s">
        <v>18</v>
      </c>
      <c r="F4" s="2" t="s">
        <v>19</v>
      </c>
      <c r="G4">
        <v>4</v>
      </c>
      <c r="H4" s="3">
        <v>14.31</v>
      </c>
      <c r="I4" s="3">
        <f>G4*H4</f>
        <v>57.24</v>
      </c>
      <c r="J4" s="4">
        <f>I4*((4943.16-2968.75)/(4889.4-2954.77))</f>
        <v>58.416972961238073</v>
      </c>
      <c r="Q4" s="5"/>
      <c r="R4" s="5"/>
    </row>
    <row r="5" spans="1:18" x14ac:dyDescent="0.3">
      <c r="A5" s="1">
        <v>44972</v>
      </c>
      <c r="B5" t="s">
        <v>15</v>
      </c>
      <c r="C5" t="s">
        <v>16</v>
      </c>
      <c r="D5" t="s">
        <v>20</v>
      </c>
      <c r="E5" t="s">
        <v>21</v>
      </c>
      <c r="F5" s="2" t="s">
        <v>22</v>
      </c>
      <c r="G5">
        <v>4</v>
      </c>
      <c r="H5" s="3">
        <v>80.36</v>
      </c>
      <c r="I5" s="3">
        <f>G5*H5</f>
        <v>321.44</v>
      </c>
      <c r="J5" s="4">
        <f t="shared" ref="J5:J26" si="1">I5*((4943.16-2968.75)/(4889.4-2954.77))</f>
        <v>328.04947219881842</v>
      </c>
      <c r="Q5" s="5"/>
      <c r="R5" s="5"/>
    </row>
    <row r="6" spans="1:18" x14ac:dyDescent="0.3">
      <c r="A6" s="1">
        <v>44972</v>
      </c>
      <c r="B6" t="s">
        <v>15</v>
      </c>
      <c r="C6" t="s">
        <v>16</v>
      </c>
      <c r="D6" t="s">
        <v>23</v>
      </c>
      <c r="E6" t="s">
        <v>24</v>
      </c>
      <c r="F6" s="2" t="s">
        <v>25</v>
      </c>
      <c r="G6">
        <v>6</v>
      </c>
      <c r="H6" s="3">
        <v>1.42</v>
      </c>
      <c r="I6" s="3">
        <f>G6*H6</f>
        <v>8.52</v>
      </c>
      <c r="J6" s="4">
        <f t="shared" si="1"/>
        <v>8.69518884747988</v>
      </c>
      <c r="N6" s="12"/>
      <c r="O6" s="12"/>
      <c r="P6" s="12"/>
      <c r="Q6" s="5"/>
      <c r="R6" s="5"/>
    </row>
    <row r="7" spans="1:18" x14ac:dyDescent="0.3">
      <c r="A7" s="1">
        <v>44979</v>
      </c>
      <c r="B7" t="s">
        <v>15</v>
      </c>
      <c r="C7" t="s">
        <v>16</v>
      </c>
      <c r="D7" t="s">
        <v>26</v>
      </c>
      <c r="E7" t="s">
        <v>83</v>
      </c>
      <c r="F7" s="2" t="s">
        <v>27</v>
      </c>
      <c r="G7">
        <v>30</v>
      </c>
      <c r="H7" s="3">
        <v>11.11</v>
      </c>
      <c r="I7" s="3">
        <v>333.3</v>
      </c>
      <c r="J7" s="4">
        <f t="shared" si="1"/>
        <v>340.15333836444182</v>
      </c>
      <c r="O7" s="12"/>
      <c r="Q7" s="5"/>
      <c r="R7" s="5"/>
    </row>
    <row r="8" spans="1:18" x14ac:dyDescent="0.3">
      <c r="A8" s="1">
        <v>44983</v>
      </c>
      <c r="B8" t="s">
        <v>28</v>
      </c>
      <c r="C8" t="s">
        <v>16</v>
      </c>
      <c r="D8" t="s">
        <v>29</v>
      </c>
      <c r="E8" t="s">
        <v>30</v>
      </c>
      <c r="F8" s="2" t="s">
        <v>31</v>
      </c>
      <c r="G8">
        <v>150</v>
      </c>
      <c r="H8" s="3">
        <v>0.1817</v>
      </c>
      <c r="I8" s="3">
        <f t="shared" ref="I8:I21" si="2">H8*G8</f>
        <v>27.254999999999999</v>
      </c>
      <c r="J8" s="4">
        <f t="shared" si="1"/>
        <v>27.815419253293914</v>
      </c>
      <c r="N8" s="12"/>
      <c r="O8" s="12"/>
      <c r="P8" s="12"/>
      <c r="Q8" s="5"/>
      <c r="R8" s="5"/>
    </row>
    <row r="9" spans="1:18" x14ac:dyDescent="0.3">
      <c r="A9" s="1">
        <v>44983</v>
      </c>
      <c r="B9" t="s">
        <v>28</v>
      </c>
      <c r="C9" t="s">
        <v>16</v>
      </c>
      <c r="D9" t="s">
        <v>32</v>
      </c>
      <c r="E9" t="s">
        <v>30</v>
      </c>
      <c r="F9" s="2" t="s">
        <v>33</v>
      </c>
      <c r="G9">
        <v>150</v>
      </c>
      <c r="H9" s="3">
        <v>0.2485</v>
      </c>
      <c r="I9" s="3">
        <f t="shared" si="2"/>
        <v>37.274999999999999</v>
      </c>
      <c r="J9" s="4">
        <f t="shared" si="1"/>
        <v>38.041451207724478</v>
      </c>
      <c r="N9" s="12"/>
      <c r="O9" s="12"/>
      <c r="P9" s="12"/>
      <c r="Q9" s="5"/>
      <c r="R9" s="5"/>
    </row>
    <row r="10" spans="1:18" x14ac:dyDescent="0.3">
      <c r="A10" s="1">
        <v>44983</v>
      </c>
      <c r="B10" t="s">
        <v>28</v>
      </c>
      <c r="C10" t="s">
        <v>16</v>
      </c>
      <c r="D10" t="s">
        <v>34</v>
      </c>
      <c r="E10" t="s">
        <v>35</v>
      </c>
      <c r="F10" s="2" t="s">
        <v>36</v>
      </c>
      <c r="G10">
        <v>250</v>
      </c>
      <c r="H10" s="3">
        <v>0.2</v>
      </c>
      <c r="I10" s="3">
        <f t="shared" si="2"/>
        <v>50</v>
      </c>
      <c r="J10" s="4">
        <f t="shared" si="1"/>
        <v>51.028103565022775</v>
      </c>
      <c r="N10" s="12"/>
      <c r="P10" s="12"/>
    </row>
    <row r="11" spans="1:18" x14ac:dyDescent="0.3">
      <c r="A11" s="1">
        <v>44983</v>
      </c>
      <c r="B11" t="s">
        <v>28</v>
      </c>
      <c r="C11" t="s">
        <v>16</v>
      </c>
      <c r="D11" t="s">
        <v>37</v>
      </c>
      <c r="E11" t="s">
        <v>38</v>
      </c>
      <c r="F11" s="2" t="s">
        <v>39</v>
      </c>
      <c r="G11">
        <v>15</v>
      </c>
      <c r="H11" s="3">
        <v>10.872</v>
      </c>
      <c r="I11" s="3">
        <f t="shared" si="2"/>
        <v>163.07999999999998</v>
      </c>
      <c r="J11" s="4">
        <f t="shared" si="1"/>
        <v>166.43326258767826</v>
      </c>
    </row>
    <row r="12" spans="1:18" x14ac:dyDescent="0.3">
      <c r="A12" s="1">
        <v>44983</v>
      </c>
      <c r="B12" t="s">
        <v>28</v>
      </c>
      <c r="C12" t="s">
        <v>16</v>
      </c>
      <c r="D12" t="s">
        <v>40</v>
      </c>
      <c r="E12" t="s">
        <v>41</v>
      </c>
      <c r="F12" s="2" t="s">
        <v>42</v>
      </c>
      <c r="G12">
        <v>2</v>
      </c>
      <c r="H12" s="3">
        <v>41.5</v>
      </c>
      <c r="I12" s="3">
        <f t="shared" si="2"/>
        <v>83</v>
      </c>
      <c r="J12" s="4">
        <f t="shared" si="1"/>
        <v>84.706651917937805</v>
      </c>
      <c r="N12" s="12"/>
      <c r="P12" s="12"/>
    </row>
    <row r="13" spans="1:18" x14ac:dyDescent="0.3">
      <c r="A13" s="1">
        <v>44983</v>
      </c>
      <c r="B13" t="s">
        <v>28</v>
      </c>
      <c r="C13" t="s">
        <v>16</v>
      </c>
      <c r="D13" t="s">
        <v>43</v>
      </c>
      <c r="E13" t="s">
        <v>44</v>
      </c>
      <c r="F13" s="2" t="s">
        <v>45</v>
      </c>
      <c r="G13">
        <v>4</v>
      </c>
      <c r="H13" s="3">
        <v>6.1</v>
      </c>
      <c r="I13" s="3">
        <f t="shared" si="2"/>
        <v>24.4</v>
      </c>
      <c r="J13" s="4">
        <f t="shared" si="1"/>
        <v>24.901714539731113</v>
      </c>
    </row>
    <row r="14" spans="1:18" x14ac:dyDescent="0.3">
      <c r="A14" s="1">
        <v>44983</v>
      </c>
      <c r="B14" t="s">
        <v>28</v>
      </c>
      <c r="C14" t="s">
        <v>16</v>
      </c>
      <c r="D14" t="s">
        <v>46</v>
      </c>
      <c r="E14" t="s">
        <v>44</v>
      </c>
      <c r="F14" s="2" t="s">
        <v>47</v>
      </c>
      <c r="G14">
        <v>40</v>
      </c>
      <c r="H14" s="3">
        <v>1.6816</v>
      </c>
      <c r="I14" s="3">
        <f t="shared" si="2"/>
        <v>67.263999999999996</v>
      </c>
      <c r="J14" s="4">
        <f t="shared" si="1"/>
        <v>68.647087163953842</v>
      </c>
    </row>
    <row r="15" spans="1:18" x14ac:dyDescent="0.3">
      <c r="A15" s="1">
        <v>44983</v>
      </c>
      <c r="B15" t="s">
        <v>28</v>
      </c>
      <c r="C15" t="s">
        <v>16</v>
      </c>
      <c r="D15" t="s">
        <v>48</v>
      </c>
      <c r="E15" t="s">
        <v>49</v>
      </c>
      <c r="F15" s="2" t="s">
        <v>50</v>
      </c>
      <c r="G15">
        <v>40</v>
      </c>
      <c r="H15">
        <v>9.8400000000000001E-2</v>
      </c>
      <c r="I15" s="3">
        <f t="shared" si="2"/>
        <v>3.9359999999999999</v>
      </c>
      <c r="J15" s="4">
        <f t="shared" si="1"/>
        <v>4.016932312638593</v>
      </c>
    </row>
    <row r="16" spans="1:18" x14ac:dyDescent="0.3">
      <c r="A16" s="1">
        <v>44983</v>
      </c>
      <c r="B16" t="s">
        <v>28</v>
      </c>
      <c r="C16" t="s">
        <v>16</v>
      </c>
      <c r="D16" t="s">
        <v>51</v>
      </c>
      <c r="E16" t="s">
        <v>44</v>
      </c>
      <c r="F16" s="2" t="s">
        <v>52</v>
      </c>
      <c r="G16">
        <v>25</v>
      </c>
      <c r="H16">
        <v>1.5</v>
      </c>
      <c r="I16" s="3">
        <f t="shared" si="2"/>
        <v>37.5</v>
      </c>
      <c r="J16" s="4">
        <f t="shared" si="1"/>
        <v>38.271077673767081</v>
      </c>
    </row>
    <row r="17" spans="1:16" x14ac:dyDescent="0.3">
      <c r="A17" s="1">
        <v>44983</v>
      </c>
      <c r="B17" t="s">
        <v>28</v>
      </c>
      <c r="C17" t="s">
        <v>16</v>
      </c>
      <c r="D17" t="s">
        <v>53</v>
      </c>
      <c r="E17" t="s">
        <v>44</v>
      </c>
      <c r="F17" s="2" t="s">
        <v>54</v>
      </c>
      <c r="G17">
        <v>50</v>
      </c>
      <c r="H17">
        <v>0.1132</v>
      </c>
      <c r="I17" s="3">
        <f t="shared" si="2"/>
        <v>5.66</v>
      </c>
      <c r="J17" s="4">
        <f t="shared" si="1"/>
        <v>5.7763813235605781</v>
      </c>
    </row>
    <row r="18" spans="1:16" x14ac:dyDescent="0.3">
      <c r="A18" s="1">
        <v>44983</v>
      </c>
      <c r="B18" t="s">
        <v>28</v>
      </c>
      <c r="C18" t="s">
        <v>16</v>
      </c>
      <c r="D18" t="s">
        <v>55</v>
      </c>
      <c r="E18" t="s">
        <v>44</v>
      </c>
      <c r="F18" s="2" t="s">
        <v>56</v>
      </c>
      <c r="G18">
        <v>150</v>
      </c>
      <c r="H18" s="3">
        <v>0.245</v>
      </c>
      <c r="I18" s="3">
        <f t="shared" si="2"/>
        <v>36.75</v>
      </c>
      <c r="J18" s="4">
        <f t="shared" si="1"/>
        <v>37.505656120291739</v>
      </c>
    </row>
    <row r="19" spans="1:16" x14ac:dyDescent="0.3">
      <c r="A19" s="1">
        <v>44983</v>
      </c>
      <c r="B19" t="s">
        <v>28</v>
      </c>
      <c r="C19" t="s">
        <v>16</v>
      </c>
      <c r="D19" t="s">
        <v>57</v>
      </c>
      <c r="E19" t="s">
        <v>44</v>
      </c>
      <c r="F19" s="2" t="s">
        <v>58</v>
      </c>
      <c r="G19">
        <v>150</v>
      </c>
      <c r="H19" s="3">
        <v>0.32519999999999999</v>
      </c>
      <c r="I19" s="3">
        <f t="shared" si="2"/>
        <v>48.78</v>
      </c>
      <c r="J19" s="4">
        <f t="shared" si="1"/>
        <v>49.783017838036223</v>
      </c>
    </row>
    <row r="20" spans="1:16" x14ac:dyDescent="0.3">
      <c r="A20" s="1">
        <v>44983</v>
      </c>
      <c r="B20" t="s">
        <v>28</v>
      </c>
      <c r="C20" t="s">
        <v>16</v>
      </c>
      <c r="D20" t="s">
        <v>59</v>
      </c>
      <c r="E20" t="s">
        <v>60</v>
      </c>
      <c r="F20" s="2" t="s">
        <v>61</v>
      </c>
      <c r="G20">
        <v>6</v>
      </c>
      <c r="H20" s="3">
        <v>34.08</v>
      </c>
      <c r="I20" s="3">
        <f t="shared" si="2"/>
        <v>204.48</v>
      </c>
      <c r="J20" s="4">
        <f t="shared" si="1"/>
        <v>208.68453233951712</v>
      </c>
    </row>
    <row r="21" spans="1:16" x14ac:dyDescent="0.3">
      <c r="A21" s="1">
        <v>44983</v>
      </c>
      <c r="B21" t="s">
        <v>28</v>
      </c>
      <c r="C21" t="s">
        <v>16</v>
      </c>
      <c r="D21" t="s">
        <v>62</v>
      </c>
      <c r="E21" t="s">
        <v>60</v>
      </c>
      <c r="F21" s="2" t="s">
        <v>63</v>
      </c>
      <c r="G21">
        <v>6</v>
      </c>
      <c r="H21" s="3">
        <v>20.02</v>
      </c>
      <c r="I21" s="3">
        <f t="shared" si="2"/>
        <v>120.12</v>
      </c>
      <c r="J21" s="4">
        <f t="shared" si="1"/>
        <v>122.58991600461071</v>
      </c>
    </row>
    <row r="22" spans="1:16" x14ac:dyDescent="0.3">
      <c r="A22" s="1">
        <v>44983</v>
      </c>
      <c r="B22" t="s">
        <v>28</v>
      </c>
      <c r="C22" t="s">
        <v>16</v>
      </c>
      <c r="D22" t="s">
        <v>64</v>
      </c>
      <c r="E22" t="s">
        <v>65</v>
      </c>
      <c r="F22" s="6" t="s">
        <v>66</v>
      </c>
      <c r="G22">
        <v>1</v>
      </c>
      <c r="H22" s="3">
        <v>39.5</v>
      </c>
      <c r="I22" s="3">
        <v>39.5</v>
      </c>
      <c r="J22" s="4">
        <f t="shared" si="1"/>
        <v>40.312201816367995</v>
      </c>
      <c r="N22" s="12"/>
      <c r="O22" s="12"/>
      <c r="P22" s="12"/>
    </row>
    <row r="23" spans="1:16" x14ac:dyDescent="0.3">
      <c r="A23" s="1">
        <v>44983</v>
      </c>
      <c r="B23" t="s">
        <v>28</v>
      </c>
      <c r="C23" t="s">
        <v>16</v>
      </c>
      <c r="D23" t="s">
        <v>67</v>
      </c>
      <c r="E23" t="s">
        <v>65</v>
      </c>
      <c r="F23" s="6" t="s">
        <v>66</v>
      </c>
      <c r="G23">
        <v>1</v>
      </c>
      <c r="H23" s="3">
        <v>26.75</v>
      </c>
      <c r="I23" s="3">
        <f t="shared" ref="I23:I25" si="3">H23*G23</f>
        <v>26.75</v>
      </c>
      <c r="J23" s="4">
        <f t="shared" si="1"/>
        <v>27.300035407287186</v>
      </c>
    </row>
    <row r="24" spans="1:16" x14ac:dyDescent="0.3">
      <c r="A24" s="1">
        <v>44983</v>
      </c>
      <c r="B24" t="s">
        <v>28</v>
      </c>
      <c r="C24" t="s">
        <v>16</v>
      </c>
      <c r="D24" t="s">
        <v>68</v>
      </c>
      <c r="E24" t="s">
        <v>65</v>
      </c>
      <c r="F24" s="6" t="s">
        <v>66</v>
      </c>
      <c r="G24">
        <v>1</v>
      </c>
      <c r="H24" s="3">
        <v>82.86</v>
      </c>
      <c r="I24" s="3">
        <f t="shared" si="3"/>
        <v>82.86</v>
      </c>
      <c r="J24" s="4">
        <f t="shared" si="1"/>
        <v>84.56377322795575</v>
      </c>
    </row>
    <row r="25" spans="1:16" x14ac:dyDescent="0.3">
      <c r="A25" s="1">
        <v>44988</v>
      </c>
      <c r="B25" t="s">
        <v>28</v>
      </c>
      <c r="C25" t="s">
        <v>16</v>
      </c>
      <c r="D25" t="s">
        <v>69</v>
      </c>
      <c r="E25" t="s">
        <v>70</v>
      </c>
      <c r="F25" s="2" t="s">
        <v>71</v>
      </c>
      <c r="G25">
        <v>3</v>
      </c>
      <c r="H25" s="3">
        <v>13.07</v>
      </c>
      <c r="I25" s="3">
        <f t="shared" si="3"/>
        <v>39.21</v>
      </c>
      <c r="J25" s="4">
        <f t="shared" si="1"/>
        <v>40.016238815690862</v>
      </c>
      <c r="N25" s="12"/>
      <c r="O25" s="12"/>
      <c r="P25" s="12"/>
    </row>
    <row r="26" spans="1:16" x14ac:dyDescent="0.3">
      <c r="A26" s="1">
        <v>45036</v>
      </c>
      <c r="B26" t="s">
        <v>10</v>
      </c>
      <c r="C26" t="s">
        <v>72</v>
      </c>
      <c r="D26" t="s">
        <v>73</v>
      </c>
      <c r="E26" t="s">
        <v>74</v>
      </c>
      <c r="F26" s="2" t="s">
        <v>75</v>
      </c>
      <c r="G26">
        <v>10</v>
      </c>
      <c r="H26" s="7">
        <v>11.6312</v>
      </c>
      <c r="I26" s="3">
        <f>G26*H26</f>
        <v>116.312</v>
      </c>
      <c r="J26" s="4">
        <f t="shared" si="1"/>
        <v>118.70361563709858</v>
      </c>
    </row>
    <row r="27" spans="1:16" x14ac:dyDescent="0.3">
      <c r="A27" s="1">
        <v>45056</v>
      </c>
      <c r="B27" t="s">
        <v>76</v>
      </c>
      <c r="C27" t="s">
        <v>16</v>
      </c>
      <c r="D27" t="s">
        <v>77</v>
      </c>
      <c r="E27" t="s">
        <v>78</v>
      </c>
      <c r="F27" s="2" t="s">
        <v>61</v>
      </c>
      <c r="G27">
        <v>4</v>
      </c>
      <c r="H27" s="3">
        <v>34.08</v>
      </c>
      <c r="I27" s="3">
        <v>136.32</v>
      </c>
      <c r="J27" s="4">
        <f>I27*((4943.16-2968.75)/(4889.4-2954.77))</f>
        <v>139.12302155967808</v>
      </c>
    </row>
    <row r="29" spans="1:16" x14ac:dyDescent="0.3">
      <c r="L29" s="3"/>
    </row>
    <row r="32" spans="1:16" x14ac:dyDescent="0.3">
      <c r="M32" s="4"/>
    </row>
    <row r="33" spans="4:6" x14ac:dyDescent="0.3">
      <c r="D33" s="8" t="s">
        <v>80</v>
      </c>
      <c r="E33" t="s">
        <v>79</v>
      </c>
      <c r="F33" s="14" t="s">
        <v>82</v>
      </c>
    </row>
    <row r="34" spans="4:6" x14ac:dyDescent="0.3">
      <c r="D34" s="9" t="s">
        <v>72</v>
      </c>
      <c r="E34" s="23">
        <v>118.70361563709858</v>
      </c>
      <c r="F34" s="13">
        <v>150</v>
      </c>
    </row>
    <row r="35" spans="4:6" x14ac:dyDescent="0.3">
      <c r="D35" s="9" t="s">
        <v>11</v>
      </c>
      <c r="E35" s="23">
        <v>2968.75</v>
      </c>
      <c r="F35" s="13">
        <v>3000</v>
      </c>
    </row>
    <row r="36" spans="4:6" x14ac:dyDescent="0.3">
      <c r="D36" s="9" t="s">
        <v>16</v>
      </c>
      <c r="E36" s="23">
        <v>1994.8314470467224</v>
      </c>
      <c r="F36" s="13">
        <v>5000</v>
      </c>
    </row>
    <row r="37" spans="4:6" x14ac:dyDescent="0.3">
      <c r="D37" s="9" t="s">
        <v>81</v>
      </c>
      <c r="E37" s="23">
        <v>5082.2850626838208</v>
      </c>
      <c r="F37" s="13"/>
    </row>
    <row r="38" spans="4:6" x14ac:dyDescent="0.3">
      <c r="F38" s="13"/>
    </row>
  </sheetData>
  <hyperlinks>
    <hyperlink ref="F2" r:id="rId2" xr:uid="{6243128B-5E12-1941-B79A-00B6E791CD1A}"/>
    <hyperlink ref="F4" r:id="rId3" xr:uid="{BAD5F3DC-7ADE-2540-942D-C4F696C33548}"/>
    <hyperlink ref="F5" r:id="rId4" xr:uid="{34509936-4A74-5E4E-B31F-20B6164F0D15}"/>
    <hyperlink ref="F6" r:id="rId5" xr:uid="{DDAB03D8-3839-9648-894C-3D7475889380}"/>
    <hyperlink ref="F7" r:id="rId6" xr:uid="{6145670C-7692-0142-9E12-DDE17A4D895E}"/>
    <hyperlink ref="F8" r:id="rId7" display="https://www.digikey.com/en/products/detail/te-connectivity-deutsch-ict-connectors/1060-20-0222/6566711?utm_adgroup=General&amp;utm_source=bing&amp;utm_medium=cpc&amp;utm_campaign=Dynamic%20Search_EN_RLSA_Cart&amp;utm_term=digikey&amp;utm_content=General&amp;utm_id=bi_cmp-384476623_adg-1302921504343591_ad-81432677981980_dat-2333232393680003:aud-808187300:loc-190_dev-c_ext-_prd-&amp;msclkid=313251dae7061a6198e932214313ca00" xr:uid="{9F104192-3BF8-224E-81FB-B1AEC6B58C28}"/>
    <hyperlink ref="F9" r:id="rId8" display="https://www.digikey.com/en/products/detail/te-connectivity-deutsch-ict-connectors/1062-20-0222/6566715" xr:uid="{7DB74F2B-66E0-6549-8A2E-F23528F01D0D}"/>
    <hyperlink ref="F11" r:id="rId9" display="https://www.digikey.com/en/products/detail/amphenol-sine-systems-corp/AT04-3P-RY01/5227397" xr:uid="{3E05BC1C-0E54-2F45-9E84-ED16315414C2}"/>
    <hyperlink ref="F12" r:id="rId10" display="https://www.walmart.com/ip/5-8-16mm-Double-Layer-Wear-Indicating-Self-Closing-Protective-Braided-Sleeving-Wrap-100-Feet-Orange-outer-Black-inner/926138407" xr:uid="{6358A900-412B-944D-B9CA-D59358D26B99}"/>
    <hyperlink ref="F13" r:id="rId11" display="https://www.digikey.com/en/products/detail/amphenol-sine-systems-corp/AT06-3S-RJ120/5227494" xr:uid="{3817F433-781F-844B-A681-2E605D17C4DE}"/>
    <hyperlink ref="F14" r:id="rId12" display="https://www.digikey.com/en/products/detail/amphenol-sine-systems-corp/AT06-3S-SR01GRY/15288060?s=N4IgTCBcDaIIIBUAMA2AtAZgMpqwJSQEYBxPATRAF0BfIA" xr:uid="{DF975678-B279-4D4D-B243-8968FF62632C}"/>
    <hyperlink ref="F15" r:id="rId13" display="https://www.digikey.com/en/products/detail/amphenol-sine-systems-corp/AW3S/2125211?utm_adgroup=Connectors%20%26%20Interconnects&amp;utm_source=bing&amp;utm_medium=cpc&amp;utm_campaign=Dynamic%20Search_EN_RLSA_Cart&amp;utm_term=connectors%20interconnects&amp;utm_content=Connectors%20%26%20Interconnects&amp;utm_id=bi_cmp-384476623_adg-1310618085630798_ad-81913679653520_dat-2333713430097419:aud-808187300:loc-190_dev-c_ext-_prd-&amp;msclkid=0145d2f2a81f146983d7b1091f8e5326" xr:uid="{63A6CD64-3124-BC40-980B-1624065AEF3E}"/>
    <hyperlink ref="F16" r:id="rId14" display="https://www.digikey.com/en/products/detail/amphenol-sine-systems-corp/AT04-3P-SR01GRY/15288132?s=N4IgTCBcDaIIIBUAMAWAtAZgApoMoCUkBGAcXwE0QBdAXyA" xr:uid="{DCF1DE80-1D02-0049-A8B3-B9ECD4FFD1BC}"/>
    <hyperlink ref="F17" r:id="rId15" display="https://www.digikey.com/en/products/detail/amphenol-sine-systems-corp/AW3P/2125210?utm_adgroup=General&amp;utm_source=bing&amp;utm_medium=cpc&amp;utm_campaign=Dynamic%20Search_EN_RLSA_Cart&amp;utm_term=digikey&amp;utm_content=General&amp;utm_id=bi_cmp-384476623_adg-1302921504343591_ad-81432677981981_dat-2333232393680003:aud-808187300:loc-190_dev-c_ext-_prd-&amp;msclkid=e8c34412cdcb105b5a9927e90dbc5caa" xr:uid="{B5775DBF-3332-FB4C-90CF-72C342562439}"/>
    <hyperlink ref="F18" r:id="rId16" display="https://www.digikey.com/en/products/detail/amphenol-sine-systems-corp/AT60-16-0822/9169459?s=N4IgTCBcDaIIIBUBsAGAtARiWlAOMEAugL5A" xr:uid="{601F8E3C-5013-E149-B717-161C3A804EC9}"/>
    <hyperlink ref="F19" r:id="rId17" display="https://www.digikey.com/en/products/detail/amphenol-sine-systems-corp/AT62-16-0822/9169461" xr:uid="{3735A44C-EB05-CF40-9FF3-12CE53BF1EB7}"/>
    <hyperlink ref="F20" r:id="rId18" display="https://www.digikey.com/en/products/detail/amphenol-industrial-operations/ELP3A03/9645159?utm_adgroup=Connectors%20%26%20Interconnects&amp;utm_source=bing&amp;utm_medium=cpc&amp;utm_campaign=Dynamic%20Search_EN_RLSA_Cart&amp;utm_term=connectors,%20interconnects&amp;utm_content=Connectors%20%26%20Interconnects&amp;utm_id=bi_cmp-384476623_adg-1310618085630798_ad-81913679653520_dat-2333713430097418:aud-808187300:loc-190_dev-c_ext-_prd-&amp;msclkid=e5bae77626c717457abb848d969147dc" xr:uid="{AA78C046-3210-3E4E-857E-B3809D8A092E}"/>
    <hyperlink ref="F21" r:id="rId19" display="https://www.digikey.com/en/products/detail/amphenol-industrial-operations/ELR3A03/9645160?utm_adgroup=Connectors%20%26%20Interconnects&amp;utm_source=bing&amp;utm_medium=cpc&amp;utm_campaign=Dynamic%20Search_EN_RLSA_Cart&amp;utm_term=connectors&amp;utm_content=Connectors%20%26%20Interconnects&amp;utm_id=bi_cmp-384476623_adg-1310618085630798_ad-81913679653520_dat-2333713430097417:aud-808187300:loc-190_dev-c_ext-_prd-&amp;msclkid=c0ced3f1a5871e035b35b00a15eb7d11" xr:uid="{B0E6083D-6B90-0841-AE42-C6AEB54C64F6}"/>
    <hyperlink ref="F22" r:id="rId20" xr:uid="{CF3F4213-17F0-4B48-BF55-7E3E37D1749E}"/>
    <hyperlink ref="F23" r:id="rId21" xr:uid="{DAB5B14E-25EB-0F40-B90E-7EC5CD3E451E}"/>
    <hyperlink ref="F24" r:id="rId22" xr:uid="{EBC9F2E0-38AB-E34F-8B55-A89DC341095C}"/>
    <hyperlink ref="F25" r:id="rId23" display="https://www.mouser.com/ProductDetail/TE-Connectivity-AMP/1-776262-4?qs=tLAa1RwIH6e6RVQXFv2Qyg%3D%3D" xr:uid="{8F88D5D0-E784-B041-BF23-143FFAF59672}"/>
    <hyperlink ref="F26" r:id="rId24" xr:uid="{A7F0E3C5-F8FF-FC49-860E-10D3371B4137}"/>
    <hyperlink ref="F27" r:id="rId25" display="https://www.digikey.com/en/products/detail/amphenol-industrial-operations/ELP3A03/9645159?utm_adgroup=Connectors%20%26%20Interconnects&amp;utm_source=bing&amp;utm_medium=cpc&amp;utm_campaign=Dynamic%20Search_EN_RLSA_Cart&amp;utm_term=connectors,%20interconnects&amp;utm_content=Connectors%20%26%20Interconnects&amp;utm_id=bi_cmp-384476623_adg-1310618085630798_ad-81913679653520_dat-2333713430097418:aud-808187300:loc-190_dev-c_ext-_prd-&amp;msclkid=e5bae77626c717457abb848d969147dc" xr:uid="{B7189031-2BC3-284F-8CCE-B8981702256B}"/>
  </hyperlinks>
  <pageMargins left="0.7" right="0.7" top="0.75" bottom="0.75" header="0.3" footer="0.3"/>
  <pageSetup paperSize="9" orientation="portrait" r:id="rId26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6CAB-EDB0-6B41-AD1C-7F4FB47544CF}">
  <dimension ref="A1"/>
  <sheetViews>
    <sheetView topLeftCell="A48" workbookViewId="0">
      <selection activeCell="C53" sqref="C53"/>
    </sheetView>
  </sheetViews>
  <sheetFormatPr defaultColWidth="11.19921875" defaultRowHeight="15.6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ae6b86c258ca19772aeb545b086c9205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fd59297a06c8f3897030084a2eae6ad3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5D4473-1E78-4C88-BDC7-D5A86BE8FFDC}"/>
</file>

<file path=customXml/itemProps2.xml><?xml version="1.0" encoding="utf-8"?>
<ds:datastoreItem xmlns:ds="http://schemas.openxmlformats.org/officeDocument/2006/customXml" ds:itemID="{35A35F18-9C9B-44EB-B414-69BA4B299718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41c431fc-3c07-42d8-b58a-9659587d38c6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73a1dad-3078-44ae-a757-f3a773bc33a3"/>
  </ds:schemaRefs>
</ds:datastoreItem>
</file>

<file path=customXml/itemProps3.xml><?xml version="1.0" encoding="utf-8"?>
<ds:datastoreItem xmlns:ds="http://schemas.openxmlformats.org/officeDocument/2006/customXml" ds:itemID="{2EEA35AA-E606-4C49-9481-360D03E04E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 lin</dc:creator>
  <cp:keywords/>
  <dc:description/>
  <cp:lastModifiedBy>So, Hadley</cp:lastModifiedBy>
  <cp:revision/>
  <dcterms:created xsi:type="dcterms:W3CDTF">2023-05-19T22:11:54Z</dcterms:created>
  <dcterms:modified xsi:type="dcterms:W3CDTF">2023-07-10T04:10:02Z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</Properties>
</file>