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xr:revisionPtr revIDLastSave="0" documentId="8_{3BC0472C-3B1E-4A8D-BC9B-8036DC2F69FA}" xr6:coauthVersionLast="47" xr6:coauthVersionMax="47" xr10:uidLastSave="{00000000-0000-0000-0000-000000000000}"/>
  <bookViews>
    <workbookView xWindow="0" yWindow="0" windowWidth="0" windowHeight="0" xr2:uid="{00000000-000D-0000-FFFF-FFFF00000000}"/>
  </bookViews>
  <sheets>
    <sheet name="Semester Project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xk64kHGRMhp65Se7fgLW4zoKdE71Mvc7GatYq9p/yUQ="/>
    </ext>
  </extLst>
</workbook>
</file>

<file path=xl/calcChain.xml><?xml version="1.0" encoding="utf-8"?>
<calcChain xmlns="http://schemas.openxmlformats.org/spreadsheetml/2006/main">
  <c r="G184" i="1" l="1"/>
  <c r="G183" i="1"/>
  <c r="G182" i="1"/>
  <c r="G181" i="1"/>
  <c r="G180" i="1"/>
  <c r="G179" i="1"/>
  <c r="G178" i="1"/>
  <c r="G177" i="1"/>
  <c r="G176" i="1"/>
  <c r="G175" i="1"/>
  <c r="G185" i="1" s="1"/>
  <c r="G170" i="1"/>
  <c r="G169" i="1"/>
  <c r="G168" i="1"/>
  <c r="G167" i="1"/>
  <c r="G166" i="1"/>
  <c r="G165" i="1"/>
  <c r="G164" i="1"/>
  <c r="G163" i="1"/>
  <c r="G162" i="1"/>
  <c r="G161" i="1"/>
  <c r="G171" i="1" s="1"/>
  <c r="G156" i="1"/>
  <c r="G155" i="1"/>
  <c r="G154" i="1"/>
  <c r="G153" i="1"/>
  <c r="G152" i="1"/>
  <c r="G151" i="1"/>
  <c r="G150" i="1"/>
  <c r="G149" i="1"/>
  <c r="G148" i="1"/>
  <c r="G147" i="1"/>
  <c r="G157" i="1" s="1"/>
  <c r="G142" i="1"/>
  <c r="G141" i="1"/>
  <c r="G140" i="1"/>
  <c r="G139" i="1"/>
  <c r="G138" i="1"/>
  <c r="G137" i="1"/>
  <c r="G136" i="1"/>
  <c r="G135" i="1"/>
  <c r="G134" i="1"/>
  <c r="G133" i="1"/>
  <c r="G143" i="1" s="1"/>
  <c r="G128" i="1"/>
  <c r="G117" i="1"/>
  <c r="G115" i="1"/>
  <c r="G129" i="1" s="1"/>
  <c r="G186" i="1" l="1"/>
  <c r="E18" i="1" s="1"/>
  <c r="E19" i="1" s="1"/>
</calcChain>
</file>

<file path=xl/sharedStrings.xml><?xml version="1.0" encoding="utf-8"?>
<sst xmlns="http://schemas.openxmlformats.org/spreadsheetml/2006/main" count="134" uniqueCount="123">
  <si>
    <t>SSC Budget and Timeline Form - Semester Project Report</t>
  </si>
  <si>
    <r>
      <rPr>
        <sz val="14"/>
        <color rgb="FF000000"/>
        <rFont val="Calibri"/>
      </rPr>
      <t xml:space="preserve">The </t>
    </r>
    <r>
      <rPr>
        <b/>
        <sz val="14"/>
        <color rgb="FF000000"/>
        <rFont val="Calibri"/>
      </rPr>
      <t>SSC Budget and Timeline Form - Semester Project Report</t>
    </r>
    <r>
      <rPr>
        <sz val="14"/>
        <color rgb="FF000000"/>
        <rFont val="Calibri"/>
      </rPr>
      <t xml:space="preserve"> must be completed and submitted every semester regarless of the original application type</t>
    </r>
    <r>
      <rPr>
        <b/>
        <sz val="14"/>
        <color rgb="FF000000"/>
        <rFont val="Calibri"/>
      </rPr>
      <t>.</t>
    </r>
    <r>
      <rPr>
        <sz val="14"/>
        <color rgb="FF000000"/>
        <rFont val="Calibri"/>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</si>
  <si>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</si>
  <si>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</si>
  <si>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Illini EV Concept EV3</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</si>
  <si>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</si>
  <si>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</si>
  <si>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</si>
  <si>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</si>
  <si>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</si>
  <si>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</si>
  <si>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</si>
  <si>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</si>
  <si>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</si>
  <si>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</si>
  <si>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</si>
  <si>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</si>
  <si>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</si>
  <si>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</si>
  <si>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</si>
  <si>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Self Driving Integration</t>
  </si>
  <si>
    <t>Airflow Simulation Project</t>
  </si>
  <si>
    <t>Inventory System Project</t>
  </si>
  <si>
    <t>Steering Wheel</t>
  </si>
  <si>
    <t>Suspension and Brakes Development</t>
  </si>
  <si>
    <t>Regenerative Braking</t>
  </si>
  <si>
    <t>Drivetrain Development</t>
  </si>
  <si>
    <t>Battery System Development</t>
  </si>
  <si>
    <t>FPGA Camera Project</t>
  </si>
  <si>
    <t>48V-5V Flyback Power Converter</t>
  </si>
  <si>
    <t>48V Lithium Ion Secondary Battery</t>
  </si>
  <si>
    <t>Accelerometer Board</t>
  </si>
  <si>
    <t>Active Battery Management System</t>
  </si>
  <si>
    <t>Upgraded Battery Charger</t>
  </si>
  <si>
    <t>Telemetry Board</t>
  </si>
  <si>
    <t>Dashboard Upgrade</t>
  </si>
  <si>
    <t>Car Lights</t>
  </si>
  <si>
    <t>Car Body</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</si>
  <si>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</si>
  <si>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</si>
  <si>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</si>
  <si>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</si>
  <si>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</si>
  <si>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Bambu Lab A1 3D Printer</t>
  </si>
  <si>
    <t>PLA Basic</t>
  </si>
  <si>
    <t>Hex Head Blunt Screws for Sheet Metal, External Hex—Zinc-Plated Steel, 5/16" Size, 1" Long</t>
  </si>
  <si>
    <t>Anvil Plastic Putty Knife Set</t>
  </si>
  <si>
    <t>"Zinc-Plated Steel Thread-Cutting Screws for Metal
External Hex Drive, 5/16""-18 Thread, 1-1/2"" Long"</t>
  </si>
  <si>
    <t>Sun Bicycles Steel Trike Rear Hub, 36H x 12G, Black</t>
  </si>
  <si>
    <t>Brass Hose Barb Reducer, 1/2" to 5/16" Barb Hose ID, Reducing Barb Brabed Fit</t>
  </si>
  <si>
    <t>IRC NR21 Rear Tires 3.00X16</t>
  </si>
  <si>
    <t>30 in. x 36 in. x 0.092 in. Clear Glass</t>
  </si>
  <si>
    <t xml:space="preserve">Rocker 910, Oil Free Vacuum Pump, AC110V/60Hz	</t>
  </si>
  <si>
    <t>Bolton Tools Blue Poly Tarp 12 ft x 12 ft 5 mil thick Multi-purpose tarp cover</t>
  </si>
  <si>
    <t>Bolton Tools 90 Gauge 12" x 1500’ Cast Hand Stretch Wrap Film Clear Color</t>
  </si>
  <si>
    <t>Fandeli 9 in. x 11 in. 1000 Grit Microfine Silicon Carbide Waterproof Sandpaper (25-Pack)</t>
  </si>
  <si>
    <t>GPS/GNSS Magnetic Mount Antenna - 3m (SMA)
This exceptional GPS/GNSS antenna is designed for both GPS and GLONASS reception.</t>
  </si>
  <si>
    <t>RF Connectors / Coaxial Connectors SMA Female Right Angle PCB Mount</t>
  </si>
  <si>
    <t>27 ft. x 2 in. Heavy-Duty Ratchet Tie-Down Strap with J Hook</t>
  </si>
  <si>
    <t>1 qt., 28 oz. Body Filler</t>
  </si>
  <si>
    <t>12.6 oz. Max Strength Contact Adhesive</t>
  </si>
  <si>
    <t>2.5 qt. All-Purpose Small Bucket Natural Mixing Container</t>
  </si>
  <si>
    <t>YAGEO RC0805FR-07165RL – RES 165Ω 1% 1/8W 0805</t>
  </si>
  <si>
    <t>RF Solutions LAMBDA62C-9S – RF TXRX MODULE U.FL SMD</t>
  </si>
  <si>
    <t>Sullins Connector Solutions PPPC052LFBN-RC – CONN HDR 10POS 0.1 GOLD PCB</t>
  </si>
  <si>
    <t>YAGEO RC0805JR-0782KL – RES 82KΩ 5% 1/8W 0805</t>
  </si>
  <si>
    <t>Würth Elektronik 150080VS75000 – LED GREEN CLEAR 0805 SMD</t>
  </si>
  <si>
    <t>YAGEO RC0805JR-075K1L – RES 5.1KΩ 5% 1/8W 0805</t>
  </si>
  <si>
    <t>YAGEO CC0805DRNP09BN9R0 – CAP CER 9pF 50V C0G/NP0 0805</t>
  </si>
  <si>
    <t>Fair-Rite Products 2508053017Y3 – FERRITE BEAD 300Ω 0805 1LN</t>
  </si>
  <si>
    <t>Würth Elektronik 82400102 – TVS DIODE 5VWM 7.7VC SOT23-6L</t>
  </si>
  <si>
    <t>Stackpole Electronics RMCF0805FT33K2 – RES 33.2KΩ 1% 1/8W 0805</t>
  </si>
  <si>
    <t>YAGEO CC0805KKX7R9BB105 – CAP CER 1µF 50V X7R 0805</t>
  </si>
  <si>
    <t>LITEON LTST-C171KRKT – LED RED CLEAR SMD</t>
  </si>
  <si>
    <t>Diodes Inc. MBR20100CT-G1 – SCHOTTKY DIODE 100V 10A TO-220</t>
  </si>
  <si>
    <t>Microchip TC1108-3.3VDBTR – LDO REG 3.3V 300mA SOT-223</t>
  </si>
  <si>
    <t>Amphenol FCI 54602-908LF – RJ45 MOD JACK 8P8C R/A</t>
  </si>
  <si>
    <t>Molex 0389690002 – BARRIER STRIP 2-CIRCUIT 0.5"</t>
  </si>
  <si>
    <t>Same Sky TB007-508-02BE – SCREW TERMINAL 5.08mm</t>
  </si>
  <si>
    <t>Sensata-Crydom SPF240D25 – SSR SPST-NO 25A</t>
  </si>
  <si>
    <t>Rohm RD3L050SNFRATL – N-CH MOSFET 60V 5A TO-252</t>
  </si>
  <si>
    <t>Texas Instruments ISO1050DUBR – ISOLATED RS-485 TRANSCEIVER</t>
  </si>
  <si>
    <t>Texas Instruments SN74LVC1T45MDCKREP – BIDIR LEVEL SHIFTER</t>
  </si>
  <si>
    <t>Yellow Sealant Tape (vacuum bag sealing tape)</t>
  </si>
  <si>
    <t>System 4500 Infusion Epoxy Resin, 70 Minute Pot Life Kit - Gallon (9 lbs/2 lbs)</t>
  </si>
  <si>
    <t>Vacuum Bag/Bagging Film</t>
  </si>
  <si>
    <t>Rexco Parting Wax</t>
  </si>
  <si>
    <t>Resin Trap 1/2 Fitting</t>
  </si>
  <si>
    <t>Hose Clamps</t>
  </si>
  <si>
    <t>Vacuum Connector</t>
  </si>
  <si>
    <t>Vaccum Tube 1/2 inch Diameter</t>
  </si>
  <si>
    <t>T-Fitting</t>
  </si>
  <si>
    <t>DT SWISS CHAMPION 14 GAUGE BLACK SPOKES 179 MM</t>
  </si>
  <si>
    <t>DT SWISS BLACK 14G 12MM BRASS NIPPLE</t>
  </si>
  <si>
    <t>Carbon Fiber Fabric 2x2 Twill 3k 6oz/203gsm Toray T300</t>
  </si>
  <si>
    <t>Carbon Fiber Fiberglass Kevlar Shears / Scissors</t>
  </si>
  <si>
    <t>3M 6200 Half-Face Respirator - Medium</t>
  </si>
  <si>
    <t>SM 2091 Particulate Filter P100</t>
  </si>
  <si>
    <t>Brushed Motor Controller</t>
  </si>
  <si>
    <t>1.5 thickness, area 20x60 in, Coastal Enterprises 15lb Precision Board LT</t>
  </si>
  <si>
    <t>RIDEWILL BIKE  20'' Fat Bike Rim 74-406 36 Holes Black</t>
  </si>
  <si>
    <t>PLA Matte Refill</t>
  </si>
  <si>
    <t>3M Imperial Wetordry 3.7 in. x 9 in. Ultra Fine 800-Grit Sheet Sandpaper (10-Pack)</t>
  </si>
  <si>
    <t>ROOTS &amp; HARVEST Digital Food Scale 11 lb</t>
  </si>
  <si>
    <t>3M Pro Grade Precision 9 in. x 11 in. 120 Grit Faster Sanding Sheets with No-Slip Grip Backing (10-Pack)</t>
  </si>
  <si>
    <t>3M Pro Grade Precision 9 in. x 11 in. 400 Grit Faster Sanding Sheets with No-Slip Grip Backing (10-Pack)</t>
  </si>
  <si>
    <t>EZ-FLO 5/16-in ID x 20-ft PVC Clear Clear vinyl tubing</t>
  </si>
  <si>
    <t>OV AG P100 Replacement Respirator Cartridges for Professional Multi-Purpose Reusable Respirator (1-Pair)</t>
  </si>
  <si>
    <t>Double Tough Inner Tubes</t>
  </si>
  <si>
    <t>OV2640 Camera Board</t>
  </si>
  <si>
    <t>NUCLEO-WL55JC1 is an STM nucleo dev board with LORA support</t>
  </si>
  <si>
    <t>LAMBDA62-8D LORA Chip with SPI drivers to interface, has male pins so can plug into breadboard</t>
  </si>
  <si>
    <t>Miscellaneous Fees (Shipping, Tariffs, etc.)</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</si>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</sst>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quot;$&quot;\(#,##0.00\)"/>
    <numFmt numFmtId="165" formatCode="yyyy\-mmm"/>
    <numFmt numFmtId="166" formatCode="mmm\-d"/>
    <numFmt numFmtId="167" formatCode="&quot;$&quot;#,##0.00"/>
  </numFmts>
  <fonts count="25">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sz val="11"/>
      <color rgb="FF000000"/>
      <name val="Calibri"/>
    </font>
    <font>
      <b/>
      <sz val="18"/>
      <color theme="0"/>
      <name val="Calibri"/>
    </font>
    <font>
      <b/>
      <sz val="14"/>
      <color theme="1"/>
      <name val="Calibri"/>
    </font>
    <font>
      <sz val="11"/>
      <color theme="1"/>
      <name val="Arial"/>
    </font>
    <font>
      <sz val="11"/>
      <color theme="1"/>
      <name val="Calibri"/>
      <scheme val="minor"/>
    </font>
    <font>
      <sz val="11"/>
      <color rgb="FF434343"/>
      <name val="Roboto"/>
    </font>
    <font>
      <sz val="11"/>
      <color rgb="FF202020"/>
      <name val="Arial"/>
    </font>
    <font>
      <sz val="11"/>
      <color rgb="FF202020"/>
      <name val="Helvetica-neue-75-bold"/>
    </font>
    <font>
      <sz val="12"/>
      <color theme="1"/>
      <name val="Calibri"/>
      <scheme val="minor"/>
    </font>
    <font>
      <b/>
      <sz val="16"/>
      <color theme="1"/>
      <name val="Calibri"/>
    </font>
    <font>
      <sz val="16"/>
      <color theme="1"/>
      <name val="Calibri"/>
    </font>
    <font>
      <b/>
      <sz val="16"/>
      <color theme="0"/>
      <name val="Calibri"/>
    </font>
  </fonts>
  <fills count="13">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D9D9D9"/>
        <bgColor rgb="FFD9D9D9"/>
      </patternFill>
    </fill>
    <fill>
      <patternFill patternType="solid">
        <fgColor rgb="FF7F7F7F"/>
        <bgColor rgb="FF7F7F7F"/>
      </patternFill>
    </fill>
    <fill>
      <patternFill patternType="solid">
        <fgColor rgb="FFF6F8F9"/>
        <bgColor rgb="FFF6F8F9"/>
      </patternFill>
    </fill>
    <fill>
      <patternFill patternType="solid">
        <fgColor rgb="FFF3F3F3"/>
        <bgColor rgb="FFF3F3F3"/>
      </patternFill>
    </fill>
  </fills>
  <borders count="4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144">
    <xf numFmtId="0" fontId="0" fillId="0" borderId="0" xfId="0"/>
    <xf numFmtId="49" fontId="5" fillId="0" borderId="0" xfId="0" applyNumberFormat="1" applyFont="1" applyAlignment="1">
      <alignment horizontal="center" vertical="center" wrapText="1"/>
    </xf>
    <xf numFmtId="0" fontId="8" fillId="5" borderId="3" xfId="0" applyFont="1" applyFill="1" applyBorder="1" applyAlignment="1">
      <alignment vertical="center"/>
    </xf>
    <xf numFmtId="0" fontId="8" fillId="5" borderId="4" xfId="0" applyFont="1" applyFill="1" applyBorder="1" applyAlignment="1">
      <alignment vertical="center"/>
    </xf>
    <xf numFmtId="14" fontId="4" fillId="6" borderId="7" xfId="0" applyNumberFormat="1" applyFont="1" applyFill="1" applyBorder="1" applyAlignment="1">
      <alignment vertical="center"/>
    </xf>
    <xf numFmtId="44" fontId="4" fillId="6" borderId="7" xfId="0" applyNumberFormat="1" applyFont="1" applyFill="1" applyBorder="1" applyAlignment="1">
      <alignment vertical="center"/>
    </xf>
    <xf numFmtId="164" fontId="11" fillId="7" borderId="7" xfId="0" applyNumberFormat="1" applyFont="1" applyFill="1" applyBorder="1" applyAlignment="1">
      <alignment vertical="center"/>
    </xf>
    <xf numFmtId="14" fontId="5" fillId="6" borderId="7" xfId="0" applyNumberFormat="1" applyFont="1" applyFill="1" applyBorder="1" applyAlignment="1">
      <alignment vertical="center"/>
    </xf>
    <xf numFmtId="0" fontId="7" fillId="5" borderId="11" xfId="0" applyFont="1" applyFill="1" applyBorder="1"/>
    <xf numFmtId="0" fontId="12" fillId="5" borderId="12" xfId="0" applyFont="1" applyFill="1" applyBorder="1" applyAlignment="1">
      <alignment horizontal="right" vertical="center" wrapText="1"/>
    </xf>
    <xf numFmtId="0" fontId="4" fillId="5" borderId="12" xfId="0" applyFont="1" applyFill="1" applyBorder="1" applyAlignment="1">
      <alignment horizontal="center" vertical="center"/>
    </xf>
    <xf numFmtId="0" fontId="12" fillId="2" borderId="12" xfId="0" applyFont="1" applyFill="1" applyBorder="1" applyAlignment="1">
      <alignment horizontal="right" vertical="center" wrapText="1"/>
    </xf>
    <xf numFmtId="0" fontId="4" fillId="2" borderId="12" xfId="0" applyFont="1" applyFill="1" applyBorder="1" applyAlignment="1">
      <alignment horizontal="center" vertical="center"/>
    </xf>
    <xf numFmtId="0" fontId="9" fillId="8" borderId="14" xfId="0" applyFont="1" applyFill="1" applyBorder="1" applyAlignment="1">
      <alignment horizontal="center" vertical="center" wrapText="1"/>
    </xf>
    <xf numFmtId="16" fontId="9" fillId="9" borderId="0" xfId="0" applyNumberFormat="1" applyFont="1" applyFill="1" applyAlignment="1">
      <alignment horizontal="center"/>
    </xf>
    <xf numFmtId="14" fontId="9" fillId="9" borderId="0" xfId="0" applyNumberFormat="1" applyFont="1" applyFill="1" applyAlignment="1">
      <alignment horizontal="center"/>
    </xf>
    <xf numFmtId="9" fontId="9" fillId="9" borderId="15" xfId="0" applyNumberFormat="1" applyFont="1" applyFill="1" applyBorder="1" applyAlignment="1">
      <alignment horizontal="center"/>
    </xf>
    <xf numFmtId="0" fontId="9" fillId="0" borderId="0" xfId="0" applyFont="1" applyAlignment="1">
      <alignment horizontal="center"/>
    </xf>
    <xf numFmtId="0" fontId="13" fillId="0" borderId="0" xfId="0" applyFont="1" applyAlignment="1">
      <alignment horizontal="center"/>
    </xf>
    <xf numFmtId="17" fontId="9" fillId="0" borderId="0" xfId="0" applyNumberFormat="1" applyFont="1" applyAlignment="1">
      <alignment horizontal="center"/>
    </xf>
    <xf numFmtId="9" fontId="9" fillId="0" borderId="0" xfId="0" applyNumberFormat="1" applyFont="1" applyAlignment="1">
      <alignment horizontal="center"/>
    </xf>
    <xf numFmtId="16" fontId="4" fillId="2" borderId="0" xfId="0" applyNumberFormat="1" applyFont="1" applyFill="1" applyAlignment="1">
      <alignment horizontal="right"/>
    </xf>
    <xf numFmtId="9" fontId="4" fillId="2" borderId="15" xfId="0" applyNumberFormat="1" applyFont="1" applyFill="1" applyBorder="1" applyAlignment="1">
      <alignment horizontal="right"/>
    </xf>
    <xf numFmtId="17" fontId="4" fillId="0" borderId="0" xfId="0" applyNumberFormat="1" applyFont="1" applyAlignment="1">
      <alignment horizontal="right"/>
    </xf>
    <xf numFmtId="9" fontId="4" fillId="0" borderId="0" xfId="0" applyNumberFormat="1" applyFont="1" applyAlignment="1">
      <alignment horizontal="right"/>
    </xf>
    <xf numFmtId="16" fontId="13" fillId="0" borderId="0" xfId="0" applyNumberFormat="1" applyFont="1" applyAlignment="1">
      <alignment horizontal="right"/>
    </xf>
    <xf numFmtId="17" fontId="13" fillId="0" borderId="0" xfId="0" applyNumberFormat="1" applyFont="1" applyAlignment="1">
      <alignment horizontal="right"/>
    </xf>
    <xf numFmtId="165" fontId="4" fillId="2" borderId="0" xfId="0" applyNumberFormat="1" applyFont="1" applyFill="1"/>
    <xf numFmtId="17" fontId="4" fillId="0" borderId="0" xfId="0" applyNumberFormat="1" applyFont="1"/>
    <xf numFmtId="166" fontId="4" fillId="2" borderId="0" xfId="0" applyNumberFormat="1" applyFont="1" applyFill="1" applyAlignment="1">
      <alignment horizontal="right"/>
    </xf>
    <xf numFmtId="9" fontId="4" fillId="2" borderId="16" xfId="0" applyNumberFormat="1" applyFont="1" applyFill="1" applyBorder="1" applyAlignment="1">
      <alignment horizontal="right"/>
    </xf>
    <xf numFmtId="0" fontId="7" fillId="6" borderId="0" xfId="0" applyFont="1" applyFill="1" applyAlignment="1">
      <alignment horizontal="center" wrapText="1"/>
    </xf>
    <xf numFmtId="0" fontId="4" fillId="6" borderId="0" xfId="0" applyFont="1" applyFill="1" applyAlignment="1">
      <alignment vertical="center"/>
    </xf>
    <xf numFmtId="0" fontId="7" fillId="0" borderId="0" xfId="0" applyFont="1"/>
    <xf numFmtId="0" fontId="16" fillId="2" borderId="27" xfId="0" applyFont="1" applyFill="1" applyBorder="1"/>
    <xf numFmtId="0" fontId="16" fillId="2" borderId="28" xfId="0" applyFont="1" applyFill="1" applyBorder="1"/>
    <xf numFmtId="0" fontId="16" fillId="11" borderId="27" xfId="0" applyFont="1" applyFill="1" applyBorder="1"/>
    <xf numFmtId="0" fontId="16" fillId="11" borderId="28" xfId="0" applyFont="1" applyFill="1" applyBorder="1"/>
    <xf numFmtId="0" fontId="23" fillId="0" borderId="0" xfId="0" applyFont="1"/>
    <xf numFmtId="164" fontId="21" fillId="6" borderId="25" xfId="0" applyNumberFormat="1" applyFont="1" applyFill="1" applyBorder="1" applyAlignment="1">
      <alignment horizontal="right"/>
    </xf>
    <xf numFmtId="167" fontId="17" fillId="6" borderId="25" xfId="0" applyNumberFormat="1" applyFont="1" applyFill="1" applyBorder="1" applyAlignment="1">
      <alignment horizontal="right"/>
    </xf>
    <xf numFmtId="0" fontId="6" fillId="4" borderId="1" xfId="0"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14" fillId="10" borderId="1"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20" xfId="0" applyFont="1" applyFill="1" applyBorder="1" applyAlignment="1">
      <alignment horizontal="center" vertical="center"/>
    </xf>
    <xf numFmtId="164" fontId="16" fillId="6" borderId="25" xfId="0" applyNumberFormat="1" applyFont="1" applyFill="1" applyBorder="1" applyAlignment="1">
      <alignment horizontal="right"/>
    </xf>
    <xf numFmtId="0" fontId="16" fillId="6" borderId="25" xfId="0" applyFont="1" applyFill="1" applyBorder="1" applyAlignment="1">
      <alignment horizontal="right"/>
    </xf>
    <xf numFmtId="0" fontId="22" fillId="8" borderId="34" xfId="0" applyFont="1" applyFill="1" applyBorder="1" applyAlignment="1">
      <alignment horizontal="right" vertical="center"/>
    </xf>
    <xf numFmtId="164" fontId="22" fillId="8" borderId="37" xfId="0" applyNumberFormat="1" applyFont="1" applyFill="1" applyBorder="1" applyAlignment="1">
      <alignment horizontal="right" vertical="center"/>
    </xf>
    <xf numFmtId="0" fontId="15" fillId="8" borderId="39" xfId="0" applyFont="1" applyFill="1" applyBorder="1" applyAlignment="1">
      <alignment horizontal="center" vertical="center"/>
    </xf>
    <xf numFmtId="0" fontId="15" fillId="0" borderId="22" xfId="0" applyFont="1" applyBorder="1" applyAlignment="1">
      <alignment horizontal="center" vertical="center" wrapText="1"/>
    </xf>
    <xf numFmtId="164" fontId="4" fillId="6" borderId="25" xfId="0" applyNumberFormat="1" applyFont="1" applyFill="1" applyBorder="1" applyAlignment="1">
      <alignment horizontal="right" vertical="center"/>
    </xf>
    <xf numFmtId="0" fontId="15" fillId="8" borderId="41" xfId="0" applyFont="1" applyFill="1" applyBorder="1" applyAlignment="1">
      <alignment horizontal="center" vertical="center"/>
    </xf>
    <xf numFmtId="0" fontId="24" fillId="7" borderId="1" xfId="0" applyFont="1" applyFill="1" applyBorder="1" applyAlignment="1">
      <alignment horizontal="right" vertical="center"/>
    </xf>
    <xf numFmtId="164" fontId="24" fillId="7" borderId="44" xfId="0" applyNumberFormat="1" applyFont="1" applyFill="1" applyBorder="1" applyAlignment="1">
      <alignment horizontal="right" vertical="center"/>
    </xf>
    <xf numFmtId="164" fontId="17" fillId="6" borderId="25" xfId="0" applyNumberFormat="1" applyFont="1" applyFill="1" applyBorder="1" applyAlignment="1">
      <alignment horizontal="right"/>
    </xf>
    <xf numFmtId="0" fontId="17" fillId="6" borderId="25" xfId="0" applyFont="1" applyFill="1" applyBorder="1" applyAlignment="1">
      <alignment horizontal="right"/>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top" wrapText="1"/>
    </xf>
    <xf numFmtId="0" fontId="13" fillId="0" borderId="0" xfId="0" applyFont="1" applyAlignment="1">
      <alignment horizontal="center"/>
    </xf>
    <xf numFmtId="0" fontId="1" fillId="2" borderId="5" xfId="0" applyFont="1" applyFill="1" applyBorder="1" applyAlignment="1">
      <alignment vertical="center"/>
    </xf>
    <xf numFmtId="0" fontId="2" fillId="2" borderId="5" xfId="0" applyFont="1" applyFill="1" applyBorder="1" applyAlignment="1">
      <alignment horizontal="center"/>
    </xf>
    <xf numFmtId="0" fontId="3" fillId="0" borderId="5" xfId="0" applyFont="1" applyBorder="1" applyAlignment="1"/>
    <xf numFmtId="0" fontId="4" fillId="2" borderId="5" xfId="0" applyFont="1" applyFill="1" applyBorder="1" applyAlignment="1">
      <alignment vertical="center"/>
    </xf>
    <xf numFmtId="49" fontId="5" fillId="3" borderId="8" xfId="0" applyNumberFormat="1" applyFont="1" applyFill="1" applyBorder="1" applyAlignment="1">
      <alignment horizontal="center" vertical="center" wrapText="1"/>
    </xf>
    <xf numFmtId="0" fontId="3" fillId="0" borderId="9" xfId="0" applyFont="1" applyBorder="1" applyAlignment="1"/>
    <xf numFmtId="0" fontId="3" fillId="0" borderId="4" xfId="0" applyFont="1" applyBorder="1" applyAlignment="1"/>
    <xf numFmtId="0" fontId="3" fillId="0" borderId="10" xfId="0" applyFont="1" applyBorder="1" applyAlignment="1"/>
    <xf numFmtId="0" fontId="0" fillId="0" borderId="0" xfId="0" applyAlignment="1"/>
    <xf numFmtId="0" fontId="3" fillId="0" borderId="6" xfId="0" applyFont="1" applyBorder="1" applyAlignment="1"/>
    <xf numFmtId="0" fontId="3" fillId="0" borderId="11" xfId="0" applyFont="1" applyBorder="1" applyAlignment="1"/>
    <xf numFmtId="0" fontId="3" fillId="0" borderId="12" xfId="0" applyFont="1" applyBorder="1" applyAlignment="1"/>
    <xf numFmtId="0" fontId="3" fillId="0" borderId="21" xfId="0" applyFont="1" applyBorder="1" applyAlignment="1"/>
    <xf numFmtId="0" fontId="3" fillId="0" borderId="3" xfId="0" applyFont="1" applyBorder="1" applyAlignment="1"/>
    <xf numFmtId="0" fontId="3" fillId="0" borderId="2" xfId="0" applyFont="1" applyBorder="1" applyAlignment="1"/>
    <xf numFmtId="0" fontId="7" fillId="5" borderId="8" xfId="0" applyFont="1" applyFill="1" applyBorder="1"/>
    <xf numFmtId="0" fontId="8" fillId="5" borderId="9" xfId="0" applyFont="1" applyFill="1" applyBorder="1" applyAlignment="1">
      <alignment vertical="center"/>
    </xf>
    <xf numFmtId="0" fontId="7" fillId="5" borderId="10" xfId="0" applyFont="1" applyFill="1" applyBorder="1"/>
    <xf numFmtId="0" fontId="9" fillId="5" borderId="5" xfId="0" applyFont="1" applyFill="1" applyBorder="1" applyAlignment="1">
      <alignment horizontal="right" vertical="center"/>
    </xf>
    <xf numFmtId="0" fontId="4" fillId="6" borderId="8" xfId="0" applyFont="1" applyFill="1" applyBorder="1" applyAlignment="1">
      <alignment horizontal="left" vertical="center" wrapText="1"/>
    </xf>
    <xf numFmtId="0" fontId="10" fillId="5" borderId="6" xfId="0" applyFont="1" applyFill="1" applyBorder="1" applyAlignment="1">
      <alignment vertical="center"/>
    </xf>
    <xf numFmtId="0" fontId="7" fillId="5" borderId="6" xfId="0" applyFont="1" applyFill="1" applyBorder="1"/>
    <xf numFmtId="0" fontId="9" fillId="5" borderId="5" xfId="0" applyFont="1" applyFill="1" applyBorder="1" applyAlignment="1">
      <alignment horizontal="right" vertical="center" wrapText="1"/>
    </xf>
    <xf numFmtId="0" fontId="5" fillId="5" borderId="10" xfId="0" applyFont="1" applyFill="1" applyBorder="1" applyAlignment="1">
      <alignment vertical="top" wrapText="1"/>
    </xf>
    <xf numFmtId="0" fontId="5" fillId="5" borderId="5" xfId="0" applyFont="1" applyFill="1" applyBorder="1" applyAlignment="1">
      <alignment vertical="top" wrapText="1"/>
    </xf>
    <xf numFmtId="0" fontId="5" fillId="5" borderId="6" xfId="0" applyFont="1" applyFill="1" applyBorder="1" applyAlignment="1">
      <alignment vertical="top" wrapText="1"/>
    </xf>
    <xf numFmtId="0" fontId="12" fillId="5" borderId="5" xfId="0" applyFont="1" applyFill="1" applyBorder="1" applyAlignment="1">
      <alignment vertical="center"/>
    </xf>
    <xf numFmtId="49" fontId="4" fillId="5" borderId="5" xfId="0" applyNumberFormat="1" applyFont="1" applyFill="1" applyBorder="1" applyAlignment="1">
      <alignmen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21" xfId="0" applyFont="1" applyFill="1" applyBorder="1" applyAlignment="1">
      <alignment horizontal="center" vertical="center"/>
    </xf>
    <xf numFmtId="0" fontId="7" fillId="0" borderId="9" xfId="0" applyFont="1" applyBorder="1"/>
    <xf numFmtId="0" fontId="7" fillId="0" borderId="12" xfId="0" applyFont="1" applyBorder="1"/>
    <xf numFmtId="0" fontId="9" fillId="8" borderId="8" xfId="0" applyFont="1" applyFill="1" applyBorder="1" applyAlignment="1">
      <alignment horizontal="center" vertical="center"/>
    </xf>
    <xf numFmtId="0" fontId="3" fillId="0" borderId="13" xfId="0" applyFont="1" applyBorder="1" applyAlignment="1"/>
    <xf numFmtId="0" fontId="13" fillId="2" borderId="10" xfId="0" applyFont="1" applyFill="1" applyBorder="1" applyAlignment="1">
      <alignment horizontal="center"/>
    </xf>
    <xf numFmtId="0" fontId="13" fillId="2" borderId="11" xfId="0" applyFont="1" applyFill="1" applyBorder="1" applyAlignment="1">
      <alignment horizontal="center"/>
    </xf>
    <xf numFmtId="16" fontId="4" fillId="2" borderId="12" xfId="0" applyNumberFormat="1" applyFont="1" applyFill="1" applyBorder="1" applyAlignment="1">
      <alignment horizontal="right"/>
    </xf>
    <xf numFmtId="166" fontId="4" fillId="2" borderId="12" xfId="0" applyNumberFormat="1" applyFont="1" applyFill="1" applyBorder="1" applyAlignment="1">
      <alignment horizontal="right"/>
    </xf>
    <xf numFmtId="0" fontId="9" fillId="2" borderId="9" xfId="0" applyFont="1" applyFill="1" applyBorder="1" applyAlignment="1">
      <alignment horizontal="center" vertical="center"/>
    </xf>
    <xf numFmtId="0" fontId="3" fillId="0" borderId="18" xfId="0" applyFont="1" applyBorder="1" applyAlignment="1"/>
    <xf numFmtId="0" fontId="3" fillId="0" borderId="19" xfId="0" applyFont="1" applyBorder="1" applyAlignment="1"/>
    <xf numFmtId="0" fontId="7" fillId="11" borderId="17" xfId="0" applyFont="1" applyFill="1" applyBorder="1" applyAlignment="1"/>
    <xf numFmtId="0" fontId="3" fillId="11" borderId="18" xfId="0" applyFont="1" applyFill="1" applyBorder="1" applyAlignment="1"/>
    <xf numFmtId="0" fontId="3" fillId="11" borderId="19" xfId="0" applyFont="1" applyFill="1" applyBorder="1" applyAlignment="1"/>
    <xf numFmtId="164" fontId="16" fillId="6" borderId="39" xfId="0" applyNumberFormat="1" applyFont="1" applyFill="1" applyBorder="1" applyAlignment="1">
      <alignment horizontal="right"/>
    </xf>
    <xf numFmtId="0" fontId="3" fillId="11" borderId="40" xfId="0" applyFont="1" applyFill="1" applyBorder="1" applyAlignment="1"/>
    <xf numFmtId="0" fontId="7" fillId="2" borderId="22" xfId="0" applyFont="1" applyFill="1" applyBorder="1" applyAlignment="1"/>
    <xf numFmtId="0" fontId="3" fillId="2" borderId="23" xfId="0" applyFont="1" applyFill="1" applyBorder="1" applyAlignment="1"/>
    <xf numFmtId="0" fontId="3" fillId="2" borderId="24" xfId="0" applyFont="1" applyFill="1" applyBorder="1" applyAlignment="1"/>
    <xf numFmtId="0" fontId="3" fillId="2" borderId="26" xfId="0" applyFont="1" applyFill="1" applyBorder="1" applyAlignment="1"/>
    <xf numFmtId="0" fontId="7" fillId="11" borderId="22" xfId="0" applyFont="1" applyFill="1" applyBorder="1" applyAlignment="1"/>
    <xf numFmtId="0" fontId="3" fillId="11" borderId="23" xfId="0" applyFont="1" applyFill="1" applyBorder="1" applyAlignment="1"/>
    <xf numFmtId="0" fontId="3" fillId="11" borderId="24" xfId="0" applyFont="1" applyFill="1" applyBorder="1" applyAlignment="1"/>
    <xf numFmtId="0" fontId="3" fillId="0" borderId="26" xfId="0" applyFont="1" applyBorder="1" applyAlignment="1"/>
    <xf numFmtId="167" fontId="17" fillId="6" borderId="25" xfId="0" applyNumberFormat="1" applyFont="1" applyFill="1" applyBorder="1" applyAlignment="1"/>
    <xf numFmtId="0" fontId="18" fillId="2" borderId="22" xfId="0" applyFont="1" applyFill="1" applyBorder="1" applyAlignment="1"/>
    <xf numFmtId="0" fontId="18" fillId="11" borderId="22" xfId="0" applyFont="1" applyFill="1" applyBorder="1" applyAlignment="1"/>
    <xf numFmtId="0" fontId="3" fillId="11" borderId="26" xfId="0" applyFont="1" applyFill="1" applyBorder="1" applyAlignment="1"/>
    <xf numFmtId="0" fontId="19" fillId="11" borderId="22" xfId="0" applyFont="1" applyFill="1" applyBorder="1" applyAlignment="1"/>
    <xf numFmtId="0" fontId="3" fillId="12" borderId="26" xfId="0" applyFont="1" applyFill="1" applyBorder="1" applyAlignment="1"/>
    <xf numFmtId="0" fontId="20" fillId="2" borderId="22" xfId="0" applyFont="1" applyFill="1" applyBorder="1" applyAlignment="1"/>
    <xf numFmtId="0" fontId="20" fillId="11" borderId="22" xfId="0" applyFont="1" applyFill="1" applyBorder="1" applyAlignment="1"/>
    <xf numFmtId="0" fontId="17" fillId="2" borderId="22" xfId="0" applyFont="1" applyFill="1" applyBorder="1" applyAlignment="1"/>
    <xf numFmtId="0" fontId="17" fillId="11" borderId="22" xfId="0" applyFont="1" applyFill="1" applyBorder="1" applyAlignment="1"/>
    <xf numFmtId="0" fontId="16" fillId="11" borderId="22" xfId="0" applyFont="1" applyFill="1" applyBorder="1" applyAlignment="1"/>
    <xf numFmtId="0" fontId="16" fillId="2" borderId="22" xfId="0" applyFont="1" applyFill="1" applyBorder="1" applyAlignment="1"/>
    <xf numFmtId="0" fontId="17" fillId="11" borderId="29" xfId="0" applyFont="1" applyFill="1" applyBorder="1" applyAlignment="1"/>
    <xf numFmtId="0" fontId="3" fillId="11" borderId="30" xfId="0" applyFont="1" applyFill="1" applyBorder="1" applyAlignment="1"/>
    <xf numFmtId="0" fontId="3" fillId="11" borderId="31" xfId="0" applyFont="1" applyFill="1" applyBorder="1" applyAlignment="1"/>
    <xf numFmtId="167" fontId="17" fillId="6" borderId="32" xfId="0" applyNumberFormat="1" applyFont="1" applyFill="1" applyBorder="1" applyAlignment="1"/>
    <xf numFmtId="0" fontId="3" fillId="0" borderId="33" xfId="0" applyFont="1" applyBorder="1" applyAlignment="1"/>
    <xf numFmtId="0" fontId="3" fillId="0" borderId="35" xfId="0" applyFont="1" applyBorder="1" applyAlignment="1"/>
    <xf numFmtId="0" fontId="3" fillId="0" borderId="36" xfId="0" applyFont="1" applyBorder="1" applyAlignment="1"/>
    <xf numFmtId="0" fontId="3" fillId="0" borderId="38" xfId="0" applyFont="1" applyBorder="1" applyAlignment="1"/>
    <xf numFmtId="0" fontId="4" fillId="2" borderId="5" xfId="0" applyFont="1" applyFill="1" applyBorder="1" applyAlignment="1">
      <alignment horizontal="right" vertical="center"/>
    </xf>
    <xf numFmtId="164" fontId="4" fillId="2" borderId="5" xfId="0" applyNumberFormat="1" applyFont="1" applyFill="1" applyBorder="1" applyAlignment="1">
      <alignment horizontal="center" vertical="center"/>
    </xf>
    <xf numFmtId="0" fontId="3" fillId="0" borderId="40" xfId="0" applyFont="1" applyBorder="1" applyAlignment="1"/>
    <xf numFmtId="0" fontId="3" fillId="0" borderId="23" xfId="0" applyFont="1" applyBorder="1" applyAlignment="1"/>
    <xf numFmtId="0" fontId="3" fillId="0" borderId="24" xfId="0" applyFont="1" applyBorder="1" applyAlignment="1"/>
    <xf numFmtId="0" fontId="3" fillId="0" borderId="42" xfId="0" applyFont="1" applyBorder="1" applyAlignment="1"/>
    <xf numFmtId="0" fontId="7" fillId="0" borderId="3" xfId="0" applyFont="1" applyBorder="1"/>
    <xf numFmtId="0" fontId="3" fillId="0" borderId="4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74"/>
  <sheetViews>
    <sheetView tabSelected="1" workbookViewId="0"/>
  </sheetViews>
  <sheetFormatPr defaultColWidth="14.42578125" defaultRowHeight="15" customHeight="1"/>
  <cols>
    <col min="1" max="1" width="8.85546875" customWidth="1"/>
    <col min="2" max="2" width="13.28515625" customWidth="1"/>
    <col min="3" max="3" width="38.28515625" customWidth="1"/>
    <col min="4" max="4" width="14.140625" customWidth="1"/>
    <col min="5" max="5" width="14.42578125" customWidth="1"/>
    <col min="6" max="6" width="15" customWidth="1"/>
    <col min="7" max="7" width="15.42578125" customWidth="1"/>
    <col min="8" max="8" width="33" customWidth="1"/>
    <col min="9" max="9" width="9.140625" customWidth="1"/>
    <col min="10" max="10" width="8.85546875" customWidth="1"/>
    <col min="11" max="11" width="23.85546875" customWidth="1"/>
    <col min="12" max="26" width="8.85546875" customWidth="1"/>
  </cols>
  <sheetData>
    <row r="1" spans="2:8" ht="86.25" customHeight="1">
      <c r="C1" s="61"/>
      <c r="D1" s="61"/>
      <c r="E1" s="61"/>
      <c r="F1" s="61"/>
      <c r="G1" s="61"/>
      <c r="H1" s="61"/>
    </row>
    <row r="2" spans="2:8">
      <c r="C2" s="62" t="s">
        <v>0</v>
      </c>
      <c r="D2" s="63"/>
      <c r="E2" s="63"/>
      <c r="F2" s="63"/>
      <c r="G2" s="63"/>
      <c r="H2" s="63"/>
    </row>
    <row r="3" spans="2:8" ht="10.5" customHeight="1">
      <c r="C3" s="64"/>
      <c r="D3" s="64"/>
      <c r="E3" s="64"/>
      <c r="F3" s="64"/>
      <c r="G3" s="64"/>
      <c r="H3" s="64"/>
    </row>
    <row r="4" spans="2:8" ht="15.75" customHeight="1">
      <c r="B4" s="65" t="s">
        <v>1</v>
      </c>
      <c r="C4" s="66"/>
      <c r="D4" s="66"/>
      <c r="E4" s="66"/>
      <c r="F4" s="66"/>
      <c r="G4" s="66"/>
      <c r="H4" s="67"/>
    </row>
    <row r="5" spans="2:8" ht="15.75" customHeight="1">
      <c r="B5" s="68"/>
      <c r="C5" s="69"/>
      <c r="D5" s="69"/>
      <c r="E5" s="69"/>
      <c r="F5" s="69"/>
      <c r="G5" s="69"/>
      <c r="H5" s="70"/>
    </row>
    <row r="6" spans="2:8" ht="15.75" customHeight="1">
      <c r="B6" s="68"/>
      <c r="C6" s="69"/>
      <c r="D6" s="69"/>
      <c r="E6" s="69"/>
      <c r="F6" s="69"/>
      <c r="G6" s="69"/>
      <c r="H6" s="70"/>
    </row>
    <row r="7" spans="2:8" ht="15.75" customHeight="1">
      <c r="B7" s="68"/>
      <c r="C7" s="69"/>
      <c r="D7" s="69"/>
      <c r="E7" s="69"/>
      <c r="F7" s="69"/>
      <c r="G7" s="69"/>
      <c r="H7" s="70"/>
    </row>
    <row r="8" spans="2:8" ht="15.75" customHeight="1">
      <c r="B8" s="68"/>
      <c r="C8" s="69"/>
      <c r="D8" s="69"/>
      <c r="E8" s="69"/>
      <c r="F8" s="69"/>
      <c r="G8" s="69"/>
      <c r="H8" s="70"/>
    </row>
    <row r="9" spans="2:8" ht="15.75" customHeight="1">
      <c r="B9" s="68"/>
      <c r="C9" s="69"/>
      <c r="D9" s="69"/>
      <c r="E9" s="69"/>
      <c r="F9" s="69"/>
      <c r="G9" s="69"/>
      <c r="H9" s="70"/>
    </row>
    <row r="10" spans="2:8" ht="16.5" customHeight="1">
      <c r="B10" s="71"/>
      <c r="C10" s="72"/>
      <c r="D10" s="72"/>
      <c r="E10" s="72"/>
      <c r="F10" s="72"/>
      <c r="G10" s="72"/>
      <c r="H10" s="73"/>
    </row>
    <row r="11" spans="2:8" ht="16.5" customHeight="1">
      <c r="C11" s="1"/>
      <c r="D11" s="1"/>
      <c r="E11" s="1"/>
      <c r="F11" s="1"/>
      <c r="G11" s="1"/>
      <c r="H11" s="1"/>
    </row>
    <row r="12" spans="2:8">
      <c r="B12" s="41" t="s">
        <v>2</v>
      </c>
      <c r="C12" s="74"/>
      <c r="D12" s="74"/>
      <c r="E12" s="74"/>
      <c r="F12" s="74"/>
      <c r="G12" s="74"/>
      <c r="H12" s="75"/>
    </row>
    <row r="13" spans="2:8" ht="8.25" customHeight="1">
      <c r="B13" s="76"/>
      <c r="C13" s="77"/>
      <c r="D13" s="77"/>
      <c r="E13" s="2"/>
      <c r="F13" s="2"/>
      <c r="G13" s="2"/>
      <c r="H13" s="3"/>
    </row>
    <row r="14" spans="2:8" ht="21" customHeight="1">
      <c r="B14" s="78"/>
      <c r="C14" s="79" t="s">
        <v>3</v>
      </c>
      <c r="D14" s="70"/>
      <c r="E14" s="80" t="s">
        <v>4</v>
      </c>
      <c r="F14" s="66"/>
      <c r="G14" s="67"/>
      <c r="H14" s="81"/>
    </row>
    <row r="15" spans="2:8" ht="21" customHeight="1">
      <c r="B15" s="78"/>
      <c r="C15" s="63"/>
      <c r="D15" s="70"/>
      <c r="E15" s="71"/>
      <c r="F15" s="72"/>
      <c r="G15" s="73"/>
      <c r="H15" s="81"/>
    </row>
    <row r="16" spans="2:8" ht="48" customHeight="1">
      <c r="B16" s="78"/>
      <c r="C16" s="79" t="s">
        <v>5</v>
      </c>
      <c r="D16" s="70"/>
      <c r="E16" s="4">
        <v>45616</v>
      </c>
      <c r="F16" s="58" t="s">
        <v>6</v>
      </c>
      <c r="G16" s="66"/>
      <c r="H16" s="82"/>
    </row>
    <row r="17" spans="2:15" ht="57" customHeight="1">
      <c r="B17" s="78"/>
      <c r="C17" s="83" t="s">
        <v>7</v>
      </c>
      <c r="D17" s="70"/>
      <c r="E17" s="5">
        <v>59935.97</v>
      </c>
      <c r="F17" s="84"/>
      <c r="G17" s="85"/>
      <c r="H17" s="86"/>
    </row>
    <row r="18" spans="2:15" ht="34.5" customHeight="1">
      <c r="B18" s="78"/>
      <c r="C18" s="83" t="s">
        <v>8</v>
      </c>
      <c r="D18" s="70"/>
      <c r="E18" s="6">
        <f>G186</f>
        <v>5579.7999999999984</v>
      </c>
      <c r="F18" s="59" t="s">
        <v>9</v>
      </c>
      <c r="G18" s="63"/>
      <c r="H18" s="70"/>
    </row>
    <row r="19" spans="2:15" ht="34.5" customHeight="1">
      <c r="B19" s="78"/>
      <c r="C19" s="79" t="s">
        <v>10</v>
      </c>
      <c r="D19" s="70"/>
      <c r="E19" s="5">
        <f>E17-E18</f>
        <v>54356.170000000006</v>
      </c>
      <c r="F19" s="59" t="s">
        <v>11</v>
      </c>
      <c r="G19" s="63"/>
      <c r="H19" s="70"/>
    </row>
    <row r="20" spans="2:15" ht="25.5" customHeight="1">
      <c r="B20" s="78"/>
      <c r="C20" s="79" t="s">
        <v>12</v>
      </c>
      <c r="D20" s="70"/>
      <c r="E20" s="4">
        <v>46327</v>
      </c>
      <c r="F20" s="84"/>
      <c r="G20" s="85"/>
      <c r="H20" s="86"/>
    </row>
    <row r="21" spans="2:15" ht="30" customHeight="1">
      <c r="B21" s="78"/>
      <c r="C21" s="83" t="s">
        <v>13</v>
      </c>
      <c r="D21" s="70"/>
      <c r="E21" s="7">
        <v>46009</v>
      </c>
      <c r="F21" s="84"/>
      <c r="G21" s="85"/>
      <c r="H21" s="86"/>
    </row>
    <row r="22" spans="2:15" ht="8.25" customHeight="1">
      <c r="B22" s="78"/>
      <c r="C22" s="87"/>
      <c r="D22" s="88"/>
      <c r="E22" s="89"/>
      <c r="F22" s="88"/>
      <c r="G22" s="89"/>
      <c r="H22" s="90"/>
    </row>
    <row r="23" spans="2:15" ht="7.5" customHeight="1">
      <c r="B23" s="8"/>
      <c r="C23" s="9"/>
      <c r="D23" s="9"/>
      <c r="E23" s="10"/>
      <c r="F23" s="10"/>
      <c r="G23" s="10"/>
      <c r="H23" s="91"/>
    </row>
    <row r="24" spans="2:15" ht="11.25" customHeight="1">
      <c r="B24" s="92"/>
      <c r="C24" s="92"/>
      <c r="D24" s="92"/>
      <c r="E24" s="92"/>
      <c r="F24" s="92"/>
      <c r="G24" s="92"/>
      <c r="H24" s="92"/>
    </row>
    <row r="25" spans="2:15" ht="12.75" customHeight="1">
      <c r="B25" s="93"/>
      <c r="C25" s="11"/>
      <c r="D25" s="11"/>
      <c r="E25" s="12"/>
      <c r="F25" s="12"/>
      <c r="G25" s="12"/>
      <c r="H25" s="12"/>
    </row>
    <row r="26" spans="2:15" ht="15.75" customHeight="1">
      <c r="B26" s="41" t="s">
        <v>14</v>
      </c>
      <c r="C26" s="74"/>
      <c r="D26" s="74"/>
      <c r="E26" s="74"/>
      <c r="F26" s="74"/>
      <c r="G26" s="74"/>
      <c r="H26" s="75"/>
    </row>
    <row r="27" spans="2:15" ht="100.5" customHeight="1">
      <c r="B27" s="42" t="s">
        <v>15</v>
      </c>
      <c r="C27" s="74"/>
      <c r="D27" s="74"/>
      <c r="E27" s="74"/>
      <c r="F27" s="74"/>
      <c r="G27" s="74"/>
      <c r="H27" s="75"/>
    </row>
    <row r="28" spans="2:15" ht="69.75" customHeight="1">
      <c r="B28" s="94" t="s">
        <v>16</v>
      </c>
      <c r="C28" s="66"/>
      <c r="D28" s="66"/>
      <c r="E28" s="95"/>
      <c r="F28" s="13" t="s">
        <v>17</v>
      </c>
      <c r="G28" s="13" t="s">
        <v>18</v>
      </c>
      <c r="H28" s="13" t="s">
        <v>19</v>
      </c>
    </row>
    <row r="29" spans="2:15" ht="15.75" customHeight="1">
      <c r="B29" s="96" t="s">
        <v>20</v>
      </c>
      <c r="C29" s="69"/>
      <c r="D29" s="69"/>
      <c r="E29" s="69"/>
      <c r="F29" s="14">
        <v>45985</v>
      </c>
      <c r="G29" s="15">
        <v>45683</v>
      </c>
      <c r="H29" s="16">
        <v>0.4</v>
      </c>
      <c r="I29" s="17"/>
      <c r="J29" s="60"/>
      <c r="K29" s="69"/>
      <c r="L29" s="69"/>
      <c r="M29" s="19"/>
      <c r="N29" s="19"/>
      <c r="O29" s="20"/>
    </row>
    <row r="30" spans="2:15" ht="16.5" customHeight="1">
      <c r="B30" s="96" t="s">
        <v>21</v>
      </c>
      <c r="C30" s="69"/>
      <c r="D30" s="69"/>
      <c r="E30" s="69"/>
      <c r="F30" s="14">
        <v>45832</v>
      </c>
      <c r="G30" s="15">
        <v>45713</v>
      </c>
      <c r="H30" s="16">
        <v>0.7</v>
      </c>
      <c r="I30" s="17"/>
      <c r="J30" s="60"/>
      <c r="K30" s="69"/>
      <c r="L30" s="69"/>
      <c r="M30" s="19"/>
      <c r="N30" s="19"/>
      <c r="O30" s="20"/>
    </row>
    <row r="31" spans="2:15" ht="15.75" customHeight="1">
      <c r="B31" s="96" t="s">
        <v>22</v>
      </c>
      <c r="C31" s="69"/>
      <c r="D31" s="69"/>
      <c r="E31" s="69"/>
      <c r="F31" s="14">
        <v>45923</v>
      </c>
      <c r="G31" s="15">
        <v>46061</v>
      </c>
      <c r="H31" s="16">
        <v>0.9</v>
      </c>
      <c r="I31" s="17"/>
      <c r="J31" s="60"/>
      <c r="K31" s="69"/>
      <c r="L31" s="69"/>
      <c r="M31" s="19"/>
      <c r="N31" s="19"/>
      <c r="O31" s="20"/>
    </row>
    <row r="32" spans="2:15" ht="15.75" customHeight="1">
      <c r="B32" s="96" t="s">
        <v>23</v>
      </c>
      <c r="C32" s="69"/>
      <c r="D32" s="69"/>
      <c r="E32" s="69"/>
      <c r="F32" s="14">
        <v>45954</v>
      </c>
      <c r="G32" s="14">
        <v>45741</v>
      </c>
      <c r="H32" s="16">
        <v>1</v>
      </c>
      <c r="I32" s="17"/>
      <c r="J32" s="60"/>
      <c r="K32" s="69"/>
      <c r="L32" s="69"/>
      <c r="M32" s="19"/>
      <c r="N32" s="19"/>
      <c r="O32" s="20"/>
    </row>
    <row r="33" spans="2:15" ht="16.5" customHeight="1">
      <c r="B33" s="96" t="s">
        <v>24</v>
      </c>
      <c r="C33" s="69"/>
      <c r="D33" s="69"/>
      <c r="E33" s="69"/>
      <c r="F33" s="14">
        <v>45924</v>
      </c>
      <c r="G33" s="15">
        <v>45713</v>
      </c>
      <c r="H33" s="16">
        <v>0.7</v>
      </c>
      <c r="I33" s="17"/>
      <c r="J33" s="60"/>
      <c r="K33" s="69"/>
      <c r="L33" s="69"/>
      <c r="M33" s="19"/>
      <c r="N33" s="19"/>
      <c r="O33" s="20"/>
    </row>
    <row r="34" spans="2:15" ht="15.75" customHeight="1">
      <c r="B34" s="96" t="s">
        <v>25</v>
      </c>
      <c r="C34" s="69"/>
      <c r="D34" s="69"/>
      <c r="E34" s="69"/>
      <c r="F34" s="14">
        <v>45713</v>
      </c>
      <c r="G34" s="14">
        <v>45683</v>
      </c>
      <c r="H34" s="16">
        <v>0.5</v>
      </c>
      <c r="I34" s="17"/>
      <c r="J34" s="60"/>
      <c r="K34" s="69"/>
      <c r="L34" s="69"/>
      <c r="M34" s="19"/>
      <c r="N34" s="19"/>
      <c r="O34" s="20"/>
    </row>
    <row r="35" spans="2:15" ht="15.75" customHeight="1">
      <c r="B35" s="96" t="s">
        <v>26</v>
      </c>
      <c r="C35" s="69"/>
      <c r="D35" s="69"/>
      <c r="E35" s="69"/>
      <c r="F35" s="14">
        <v>45682</v>
      </c>
      <c r="G35" s="15">
        <v>45742</v>
      </c>
      <c r="H35" s="16">
        <v>0.55000000000000004</v>
      </c>
      <c r="I35" s="17"/>
      <c r="J35" s="60"/>
      <c r="K35" s="69"/>
      <c r="L35" s="69"/>
      <c r="M35" s="19"/>
      <c r="N35" s="19"/>
      <c r="O35" s="20"/>
    </row>
    <row r="36" spans="2:15" ht="15.75" customHeight="1">
      <c r="B36" s="96" t="s">
        <v>27</v>
      </c>
      <c r="C36" s="69"/>
      <c r="D36" s="69"/>
      <c r="E36" s="69"/>
      <c r="F36" s="21">
        <v>45985</v>
      </c>
      <c r="G36" s="15">
        <v>45741</v>
      </c>
      <c r="H36" s="22">
        <v>0.8</v>
      </c>
      <c r="I36" s="60"/>
      <c r="J36" s="69"/>
      <c r="K36" s="69"/>
      <c r="L36" s="69"/>
      <c r="M36" s="23"/>
      <c r="N36" s="19"/>
      <c r="O36" s="24"/>
    </row>
    <row r="37" spans="2:15" ht="15.75" customHeight="1">
      <c r="B37" s="96" t="s">
        <v>28</v>
      </c>
      <c r="C37" s="69"/>
      <c r="D37" s="69"/>
      <c r="E37" s="69"/>
      <c r="F37" s="21">
        <v>45954</v>
      </c>
      <c r="G37" s="25">
        <v>45741</v>
      </c>
      <c r="H37" s="22">
        <v>1</v>
      </c>
      <c r="I37" s="60"/>
      <c r="J37" s="69"/>
      <c r="K37" s="69"/>
      <c r="L37" s="69"/>
      <c r="M37" s="23"/>
      <c r="N37" s="26"/>
      <c r="O37" s="24"/>
    </row>
    <row r="38" spans="2:15" ht="15.75" customHeight="1">
      <c r="B38" s="96" t="s">
        <v>29</v>
      </c>
      <c r="C38" s="69"/>
      <c r="D38" s="69"/>
      <c r="E38" s="69"/>
      <c r="F38" s="21">
        <v>45954</v>
      </c>
      <c r="G38" s="25">
        <v>45772</v>
      </c>
      <c r="H38" s="22">
        <v>0.6</v>
      </c>
      <c r="I38" s="60"/>
      <c r="J38" s="69"/>
      <c r="K38" s="69"/>
      <c r="L38" s="69"/>
      <c r="M38" s="23"/>
      <c r="N38" s="26"/>
      <c r="O38" s="24"/>
    </row>
    <row r="39" spans="2:15" ht="15.75" customHeight="1">
      <c r="B39" s="96" t="s">
        <v>30</v>
      </c>
      <c r="C39" s="69"/>
      <c r="D39" s="69"/>
      <c r="E39" s="69"/>
      <c r="F39" s="21">
        <v>45954</v>
      </c>
      <c r="G39" s="21">
        <v>45955</v>
      </c>
      <c r="H39" s="22">
        <v>0.7</v>
      </c>
      <c r="I39" s="18"/>
      <c r="J39" s="60"/>
      <c r="K39" s="69"/>
      <c r="L39" s="69"/>
      <c r="M39" s="23"/>
      <c r="N39" s="23"/>
      <c r="O39" s="24"/>
    </row>
    <row r="40" spans="2:15" ht="15.75" customHeight="1">
      <c r="B40" s="96" t="s">
        <v>31</v>
      </c>
      <c r="C40" s="69"/>
      <c r="D40" s="69"/>
      <c r="E40" s="69"/>
      <c r="F40" s="25">
        <v>45954</v>
      </c>
      <c r="G40" s="27">
        <v>45717</v>
      </c>
      <c r="H40" s="22">
        <v>0.8</v>
      </c>
      <c r="I40" s="60"/>
      <c r="J40" s="69"/>
      <c r="K40" s="69"/>
      <c r="L40" s="69"/>
      <c r="M40" s="26"/>
      <c r="N40" s="28"/>
      <c r="O40" s="24"/>
    </row>
    <row r="41" spans="2:15" ht="15.75" customHeight="1">
      <c r="B41" s="96" t="s">
        <v>32</v>
      </c>
      <c r="C41" s="69"/>
      <c r="D41" s="69"/>
      <c r="E41" s="69"/>
      <c r="F41" s="21">
        <v>45985</v>
      </c>
      <c r="G41" s="21">
        <v>45925</v>
      </c>
      <c r="H41" s="22">
        <v>0.3</v>
      </c>
      <c r="I41" s="60"/>
      <c r="J41" s="69"/>
      <c r="K41" s="69"/>
      <c r="L41" s="69"/>
      <c r="M41" s="23"/>
      <c r="N41" s="23"/>
      <c r="O41" s="24"/>
    </row>
    <row r="42" spans="2:15" ht="15.75" customHeight="1">
      <c r="B42" s="96" t="s">
        <v>33</v>
      </c>
      <c r="C42" s="69"/>
      <c r="D42" s="69"/>
      <c r="E42" s="69"/>
      <c r="F42" s="21">
        <v>45954</v>
      </c>
      <c r="G42" s="27">
        <v>46023</v>
      </c>
      <c r="H42" s="22">
        <v>0.6</v>
      </c>
      <c r="I42" s="60"/>
      <c r="J42" s="69"/>
      <c r="K42" s="69"/>
      <c r="L42" s="69"/>
      <c r="M42" s="23"/>
      <c r="N42" s="28"/>
      <c r="O42" s="24"/>
    </row>
    <row r="43" spans="2:15" ht="15.75" customHeight="1">
      <c r="B43" s="96" t="s">
        <v>34</v>
      </c>
      <c r="C43" s="69"/>
      <c r="D43" s="69"/>
      <c r="E43" s="69"/>
      <c r="F43" s="21">
        <v>45954</v>
      </c>
      <c r="G43" s="27">
        <v>45992</v>
      </c>
      <c r="H43" s="22">
        <v>0.7</v>
      </c>
      <c r="I43" s="60"/>
      <c r="J43" s="69"/>
      <c r="K43" s="69"/>
      <c r="L43" s="69"/>
      <c r="M43" s="23"/>
      <c r="N43" s="28"/>
      <c r="O43" s="24"/>
    </row>
    <row r="44" spans="2:15" ht="15.75" customHeight="1">
      <c r="B44" s="96" t="s">
        <v>35</v>
      </c>
      <c r="C44" s="69"/>
      <c r="D44" s="69"/>
      <c r="E44" s="69"/>
      <c r="F44" s="21">
        <v>45954</v>
      </c>
      <c r="G44" s="29">
        <v>46054</v>
      </c>
      <c r="H44" s="22">
        <v>0.7</v>
      </c>
      <c r="I44" s="60"/>
      <c r="J44" s="69"/>
      <c r="K44" s="69"/>
      <c r="L44" s="69"/>
      <c r="M44" s="23"/>
      <c r="N44" s="23"/>
      <c r="O44" s="24"/>
    </row>
    <row r="45" spans="2:15" ht="15.75" customHeight="1">
      <c r="B45" s="96" t="s">
        <v>36</v>
      </c>
      <c r="C45" s="69"/>
      <c r="D45" s="69"/>
      <c r="E45" s="69"/>
      <c r="F45" s="21">
        <v>45954</v>
      </c>
      <c r="G45" s="29">
        <v>45741</v>
      </c>
      <c r="H45" s="22">
        <v>1</v>
      </c>
      <c r="I45" s="60"/>
      <c r="J45" s="69"/>
      <c r="K45" s="69"/>
      <c r="L45" s="69"/>
      <c r="M45" s="23"/>
      <c r="N45" s="23"/>
      <c r="O45" s="24"/>
    </row>
    <row r="46" spans="2:15" ht="15.75" customHeight="1">
      <c r="B46" s="97" t="s">
        <v>37</v>
      </c>
      <c r="C46" s="72"/>
      <c r="D46" s="72"/>
      <c r="E46" s="72"/>
      <c r="F46" s="98">
        <v>45954</v>
      </c>
      <c r="G46" s="99">
        <v>46106</v>
      </c>
      <c r="H46" s="30">
        <v>0.6</v>
      </c>
      <c r="I46" s="60"/>
      <c r="J46" s="69"/>
      <c r="K46" s="69"/>
      <c r="L46" s="69"/>
      <c r="M46" s="23"/>
      <c r="N46" s="23"/>
      <c r="O46" s="24"/>
    </row>
    <row r="47" spans="2:15" ht="15.75" customHeight="1">
      <c r="B47" s="31"/>
      <c r="C47" s="31"/>
      <c r="D47" s="31"/>
      <c r="E47" s="31"/>
      <c r="F47" s="32"/>
      <c r="G47" s="32"/>
      <c r="H47" s="32"/>
    </row>
    <row r="48" spans="2:15" ht="15.75" customHeight="1">
      <c r="B48" s="31"/>
      <c r="C48" s="31"/>
      <c r="D48" s="31"/>
      <c r="E48" s="31"/>
      <c r="F48" s="32"/>
      <c r="G48" s="32"/>
      <c r="H48" s="32"/>
    </row>
    <row r="49" spans="2:8" ht="15.75" customHeight="1">
      <c r="B49" s="31"/>
      <c r="C49" s="31"/>
      <c r="D49" s="31"/>
      <c r="E49" s="31"/>
      <c r="F49" s="32"/>
      <c r="G49" s="32"/>
      <c r="H49" s="32"/>
    </row>
    <row r="50" spans="2:8" ht="15.75" customHeight="1">
      <c r="B50" s="31"/>
      <c r="C50" s="31"/>
      <c r="D50" s="31"/>
      <c r="E50" s="31"/>
      <c r="F50" s="32"/>
      <c r="G50" s="32"/>
      <c r="H50" s="32"/>
    </row>
    <row r="51" spans="2:8" ht="15.75" customHeight="1">
      <c r="B51" s="92"/>
      <c r="C51" s="92"/>
      <c r="D51" s="100"/>
      <c r="E51" s="100"/>
      <c r="F51" s="100"/>
      <c r="G51" s="100"/>
      <c r="H51" s="100"/>
    </row>
    <row r="52" spans="2:8" ht="15.75" customHeight="1">
      <c r="B52" s="41" t="s">
        <v>38</v>
      </c>
      <c r="C52" s="74"/>
      <c r="D52" s="74"/>
      <c r="E52" s="74"/>
      <c r="F52" s="74"/>
      <c r="G52" s="74"/>
      <c r="H52" s="75"/>
    </row>
    <row r="53" spans="2:8" ht="85.5" customHeight="1">
      <c r="B53" s="42" t="s">
        <v>39</v>
      </c>
      <c r="C53" s="74"/>
      <c r="D53" s="74"/>
      <c r="E53" s="74"/>
      <c r="F53" s="74"/>
      <c r="G53" s="74"/>
      <c r="H53" s="75"/>
    </row>
    <row r="54" spans="2:8" ht="15.75" customHeight="1">
      <c r="B54" s="43" t="s">
        <v>40</v>
      </c>
      <c r="C54" s="74"/>
      <c r="D54" s="74"/>
      <c r="E54" s="74"/>
      <c r="F54" s="74"/>
      <c r="G54" s="74"/>
      <c r="H54" s="75"/>
    </row>
    <row r="55" spans="2:8" ht="15.75" customHeight="1">
      <c r="B55" s="44" t="s">
        <v>41</v>
      </c>
      <c r="C55" s="101"/>
      <c r="D55" s="101"/>
      <c r="E55" s="101"/>
      <c r="F55" s="102"/>
      <c r="G55" s="45" t="s">
        <v>42</v>
      </c>
      <c r="H55" s="73"/>
    </row>
    <row r="56" spans="2:8" ht="15.75" customHeight="1">
      <c r="B56" s="103" t="s">
        <v>43</v>
      </c>
      <c r="C56" s="104"/>
      <c r="D56" s="104"/>
      <c r="E56" s="104"/>
      <c r="F56" s="105"/>
      <c r="G56" s="106">
        <v>349</v>
      </c>
      <c r="H56" s="107"/>
    </row>
    <row r="57" spans="2:8" ht="15.75" customHeight="1">
      <c r="B57" s="108" t="s">
        <v>44</v>
      </c>
      <c r="C57" s="109"/>
      <c r="D57" s="109"/>
      <c r="E57" s="109"/>
      <c r="F57" s="110"/>
      <c r="G57" s="46">
        <v>23</v>
      </c>
      <c r="H57" s="111"/>
    </row>
    <row r="58" spans="2:8" ht="15.75" customHeight="1">
      <c r="B58" s="112" t="s">
        <v>45</v>
      </c>
      <c r="C58" s="113"/>
      <c r="D58" s="113"/>
      <c r="E58" s="113"/>
      <c r="F58" s="114"/>
      <c r="G58" s="47">
        <v>15.79</v>
      </c>
      <c r="H58" s="115"/>
    </row>
    <row r="59" spans="2:8" ht="15.75" customHeight="1">
      <c r="B59" s="108" t="s">
        <v>46</v>
      </c>
      <c r="C59" s="109"/>
      <c r="D59" s="109"/>
      <c r="E59" s="109"/>
      <c r="F59" s="110"/>
      <c r="G59" s="116">
        <v>3.98</v>
      </c>
      <c r="H59" s="115"/>
    </row>
    <row r="60" spans="2:8" ht="15.75" customHeight="1">
      <c r="B60" s="112" t="s">
        <v>47</v>
      </c>
      <c r="C60" s="113"/>
      <c r="D60" s="113"/>
      <c r="E60" s="113"/>
      <c r="F60" s="114"/>
      <c r="G60" s="116">
        <v>7.62</v>
      </c>
      <c r="H60" s="115"/>
    </row>
    <row r="61" spans="2:8" ht="15.75" customHeight="1">
      <c r="B61" s="108" t="s">
        <v>48</v>
      </c>
      <c r="C61" s="109"/>
      <c r="D61" s="109"/>
      <c r="E61" s="109"/>
      <c r="F61" s="110"/>
      <c r="G61" s="116">
        <v>119.96</v>
      </c>
      <c r="H61" s="115"/>
    </row>
    <row r="62" spans="2:8" ht="15.75" customHeight="1">
      <c r="B62" s="112" t="s">
        <v>49</v>
      </c>
      <c r="C62" s="113"/>
      <c r="D62" s="113"/>
      <c r="E62" s="113"/>
      <c r="F62" s="114"/>
      <c r="G62" s="116">
        <v>19.5</v>
      </c>
      <c r="H62" s="115"/>
    </row>
    <row r="63" spans="2:8" ht="15.75" customHeight="1">
      <c r="B63" s="108" t="s">
        <v>50</v>
      </c>
      <c r="C63" s="109"/>
      <c r="D63" s="109"/>
      <c r="E63" s="109"/>
      <c r="F63" s="110"/>
      <c r="G63" s="116">
        <v>193.52</v>
      </c>
      <c r="H63" s="115"/>
    </row>
    <row r="64" spans="2:8" ht="18.75" customHeight="1">
      <c r="B64" s="112" t="s">
        <v>51</v>
      </c>
      <c r="C64" s="113"/>
      <c r="D64" s="113"/>
      <c r="E64" s="113"/>
      <c r="F64" s="114"/>
      <c r="G64" s="116">
        <v>26.48</v>
      </c>
      <c r="H64" s="115"/>
    </row>
    <row r="65" spans="1:26" ht="15.75" customHeight="1">
      <c r="B65" s="108" t="s">
        <v>52</v>
      </c>
      <c r="C65" s="109"/>
      <c r="D65" s="109"/>
      <c r="E65" s="109"/>
      <c r="F65" s="110"/>
      <c r="G65" s="116">
        <v>538</v>
      </c>
      <c r="H65" s="115"/>
    </row>
    <row r="66" spans="1:26" ht="15.75" customHeight="1">
      <c r="A66" s="33"/>
      <c r="B66" s="112" t="s">
        <v>53</v>
      </c>
      <c r="C66" s="113"/>
      <c r="D66" s="113"/>
      <c r="E66" s="113"/>
      <c r="F66" s="114"/>
      <c r="G66" s="116">
        <v>18.329999999999998</v>
      </c>
      <c r="H66" s="115"/>
      <c r="I66" s="33"/>
      <c r="J66" s="33"/>
      <c r="K66" s="33"/>
      <c r="L66" s="33"/>
      <c r="M66" s="33"/>
      <c r="N66" s="33"/>
      <c r="O66" s="33"/>
      <c r="P66" s="33"/>
      <c r="Q66" s="33"/>
      <c r="R66" s="33"/>
      <c r="S66" s="33"/>
      <c r="T66" s="33"/>
      <c r="U66" s="33"/>
      <c r="V66" s="33"/>
      <c r="W66" s="33"/>
      <c r="X66" s="33"/>
      <c r="Y66" s="33"/>
      <c r="Z66" s="33"/>
    </row>
    <row r="67" spans="1:26" ht="15.75" customHeight="1">
      <c r="A67" s="33"/>
      <c r="B67" s="117" t="s">
        <v>54</v>
      </c>
      <c r="C67" s="109"/>
      <c r="D67" s="109"/>
      <c r="E67" s="109"/>
      <c r="F67" s="110"/>
      <c r="G67" s="116">
        <v>10.66</v>
      </c>
      <c r="H67" s="115"/>
      <c r="I67" s="33"/>
      <c r="J67" s="33"/>
      <c r="K67" s="33"/>
      <c r="L67" s="33"/>
      <c r="M67" s="33"/>
      <c r="N67" s="33"/>
      <c r="O67" s="33"/>
      <c r="P67" s="33"/>
      <c r="Q67" s="33"/>
      <c r="R67" s="33"/>
      <c r="S67" s="33"/>
      <c r="T67" s="33"/>
      <c r="U67" s="33"/>
      <c r="V67" s="33"/>
      <c r="W67" s="33"/>
      <c r="X67" s="33"/>
      <c r="Y67" s="33"/>
      <c r="Z67" s="33"/>
    </row>
    <row r="68" spans="1:26" ht="15.75" customHeight="1">
      <c r="A68" s="33"/>
      <c r="B68" s="118" t="s">
        <v>55</v>
      </c>
      <c r="C68" s="113"/>
      <c r="D68" s="113"/>
      <c r="E68" s="113"/>
      <c r="F68" s="114"/>
      <c r="G68" s="116">
        <v>16.989999999999998</v>
      </c>
      <c r="H68" s="115"/>
      <c r="I68" s="33"/>
      <c r="J68" s="33"/>
      <c r="K68" s="33"/>
      <c r="L68" s="33"/>
      <c r="M68" s="33"/>
      <c r="N68" s="33"/>
      <c r="O68" s="33"/>
      <c r="P68" s="33"/>
      <c r="Q68" s="33"/>
      <c r="R68" s="33"/>
      <c r="S68" s="33"/>
      <c r="T68" s="33"/>
      <c r="U68" s="33"/>
      <c r="V68" s="33"/>
      <c r="W68" s="33"/>
      <c r="X68" s="33"/>
      <c r="Y68" s="33"/>
      <c r="Z68" s="33"/>
    </row>
    <row r="69" spans="1:26" ht="15.75" customHeight="1">
      <c r="A69" s="33"/>
      <c r="B69" s="117" t="s">
        <v>56</v>
      </c>
      <c r="C69" s="109"/>
      <c r="D69" s="109"/>
      <c r="E69" s="109"/>
      <c r="F69" s="110"/>
      <c r="G69" s="56">
        <v>49.5</v>
      </c>
      <c r="H69" s="119"/>
      <c r="I69" s="33"/>
      <c r="J69" s="33"/>
      <c r="K69" s="33"/>
      <c r="L69" s="33"/>
      <c r="M69" s="33"/>
      <c r="N69" s="33"/>
      <c r="O69" s="33"/>
      <c r="P69" s="33"/>
      <c r="Q69" s="33"/>
      <c r="R69" s="33"/>
      <c r="S69" s="33"/>
      <c r="T69" s="33"/>
      <c r="U69" s="33"/>
      <c r="V69" s="33"/>
      <c r="W69" s="33"/>
      <c r="X69" s="33"/>
      <c r="Y69" s="33"/>
      <c r="Z69" s="33"/>
    </row>
    <row r="70" spans="1:26" ht="15.75" customHeight="1">
      <c r="A70" s="33"/>
      <c r="B70" s="118" t="s">
        <v>57</v>
      </c>
      <c r="C70" s="113"/>
      <c r="D70" s="113"/>
      <c r="E70" s="113"/>
      <c r="F70" s="114"/>
      <c r="G70" s="56">
        <v>11.73</v>
      </c>
      <c r="H70" s="111"/>
      <c r="I70" s="33"/>
      <c r="J70" s="33"/>
      <c r="K70" s="33"/>
      <c r="L70" s="33"/>
      <c r="M70" s="33"/>
      <c r="N70" s="33"/>
      <c r="O70" s="33"/>
      <c r="P70" s="33"/>
      <c r="Q70" s="33"/>
      <c r="R70" s="33"/>
      <c r="S70" s="33"/>
      <c r="T70" s="33"/>
      <c r="U70" s="33"/>
      <c r="V70" s="33"/>
      <c r="W70" s="33"/>
      <c r="X70" s="33"/>
      <c r="Y70" s="33"/>
      <c r="Z70" s="33"/>
    </row>
    <row r="71" spans="1:26" ht="15.75" customHeight="1">
      <c r="A71" s="33"/>
      <c r="B71" s="117" t="s">
        <v>58</v>
      </c>
      <c r="C71" s="109"/>
      <c r="D71" s="109"/>
      <c r="E71" s="109"/>
      <c r="F71" s="110"/>
      <c r="G71" s="57">
        <v>21.96</v>
      </c>
      <c r="H71" s="115"/>
      <c r="I71" s="33"/>
      <c r="J71" s="33"/>
      <c r="K71" s="33"/>
      <c r="L71" s="33"/>
      <c r="M71" s="33"/>
      <c r="N71" s="33"/>
      <c r="O71" s="33"/>
      <c r="P71" s="33"/>
      <c r="Q71" s="33"/>
      <c r="R71" s="33"/>
      <c r="S71" s="33"/>
      <c r="T71" s="33"/>
      <c r="U71" s="33"/>
      <c r="V71" s="33"/>
      <c r="W71" s="33"/>
      <c r="X71" s="33"/>
      <c r="Y71" s="33"/>
      <c r="Z71" s="33"/>
    </row>
    <row r="72" spans="1:26" ht="15.75" customHeight="1">
      <c r="A72" s="33"/>
      <c r="B72" s="120" t="s">
        <v>59</v>
      </c>
      <c r="C72" s="113"/>
      <c r="D72" s="113"/>
      <c r="E72" s="113"/>
      <c r="F72" s="114"/>
      <c r="G72" s="116">
        <v>30.96</v>
      </c>
      <c r="H72" s="121"/>
      <c r="I72" s="33"/>
      <c r="J72" s="33"/>
      <c r="K72" s="33"/>
      <c r="L72" s="33"/>
      <c r="M72" s="33"/>
      <c r="N72" s="33"/>
      <c r="O72" s="33"/>
      <c r="P72" s="33"/>
      <c r="Q72" s="33"/>
      <c r="R72" s="33"/>
      <c r="S72" s="33"/>
      <c r="T72" s="33"/>
      <c r="U72" s="33"/>
      <c r="V72" s="33"/>
      <c r="W72" s="33"/>
      <c r="X72" s="33"/>
      <c r="Y72" s="33"/>
      <c r="Z72" s="33"/>
    </row>
    <row r="73" spans="1:26" ht="15.75" customHeight="1">
      <c r="A73" s="33"/>
      <c r="B73" s="122" t="s">
        <v>60</v>
      </c>
      <c r="C73" s="109"/>
      <c r="D73" s="109"/>
      <c r="E73" s="109"/>
      <c r="F73" s="110"/>
      <c r="G73" s="116">
        <v>35.96</v>
      </c>
      <c r="H73" s="111"/>
      <c r="I73" s="33"/>
      <c r="J73" s="33"/>
      <c r="K73" s="33"/>
      <c r="L73" s="33"/>
      <c r="M73" s="33"/>
      <c r="N73" s="33"/>
      <c r="O73" s="33"/>
      <c r="P73" s="33"/>
      <c r="Q73" s="33"/>
      <c r="R73" s="33"/>
      <c r="S73" s="33"/>
      <c r="T73" s="33"/>
      <c r="U73" s="33"/>
      <c r="V73" s="33"/>
      <c r="W73" s="33"/>
      <c r="X73" s="33"/>
      <c r="Y73" s="33"/>
      <c r="Z73" s="33"/>
    </row>
    <row r="74" spans="1:26" ht="15.75" customHeight="1">
      <c r="A74" s="33"/>
      <c r="B74" s="123" t="s">
        <v>61</v>
      </c>
      <c r="C74" s="113"/>
      <c r="D74" s="113"/>
      <c r="E74" s="113"/>
      <c r="F74" s="114"/>
      <c r="G74" s="116">
        <v>8.94</v>
      </c>
      <c r="H74" s="121"/>
      <c r="I74" s="33"/>
      <c r="J74" s="33"/>
      <c r="K74" s="33"/>
      <c r="L74" s="33"/>
      <c r="M74" s="33"/>
      <c r="N74" s="33"/>
      <c r="O74" s="33"/>
      <c r="P74" s="33"/>
      <c r="Q74" s="33"/>
      <c r="R74" s="33"/>
      <c r="S74" s="33"/>
      <c r="T74" s="33"/>
      <c r="U74" s="33"/>
      <c r="V74" s="33"/>
      <c r="W74" s="33"/>
      <c r="X74" s="33"/>
      <c r="Y74" s="33"/>
      <c r="Z74" s="33"/>
    </row>
    <row r="75" spans="1:26" ht="15.75" customHeight="1">
      <c r="B75" s="124" t="s">
        <v>62</v>
      </c>
      <c r="C75" s="109"/>
      <c r="D75" s="109"/>
      <c r="E75" s="109"/>
      <c r="F75" s="110"/>
      <c r="G75" s="116">
        <v>0.18</v>
      </c>
      <c r="H75" s="111"/>
      <c r="I75" s="33"/>
      <c r="J75" s="33"/>
      <c r="K75" s="33"/>
      <c r="L75" s="33"/>
      <c r="M75" s="33"/>
      <c r="N75" s="33"/>
      <c r="O75" s="33"/>
      <c r="P75" s="33"/>
      <c r="Q75" s="33"/>
      <c r="R75" s="33"/>
      <c r="S75" s="33"/>
      <c r="T75" s="33"/>
      <c r="U75" s="33"/>
      <c r="V75" s="33"/>
      <c r="W75" s="33"/>
      <c r="X75" s="33"/>
      <c r="Y75" s="33"/>
      <c r="Z75" s="33"/>
    </row>
    <row r="76" spans="1:26" ht="15.75" customHeight="1">
      <c r="B76" s="125" t="s">
        <v>63</v>
      </c>
      <c r="C76" s="113"/>
      <c r="D76" s="113"/>
      <c r="E76" s="113"/>
      <c r="F76" s="114"/>
      <c r="G76" s="116">
        <v>79.599999999999994</v>
      </c>
      <c r="H76" s="121"/>
      <c r="I76" s="33"/>
      <c r="J76" s="33"/>
      <c r="K76" s="33"/>
      <c r="L76" s="33"/>
      <c r="M76" s="33"/>
      <c r="N76" s="33"/>
      <c r="O76" s="33"/>
      <c r="P76" s="33"/>
      <c r="Q76" s="33"/>
      <c r="R76" s="33"/>
      <c r="S76" s="33"/>
      <c r="T76" s="33"/>
      <c r="U76" s="33"/>
      <c r="V76" s="33"/>
      <c r="W76" s="33"/>
      <c r="X76" s="33"/>
      <c r="Y76" s="33"/>
      <c r="Z76" s="33"/>
    </row>
    <row r="77" spans="1:26" ht="15.75" customHeight="1">
      <c r="B77" s="124" t="s">
        <v>64</v>
      </c>
      <c r="C77" s="109"/>
      <c r="D77" s="109"/>
      <c r="E77" s="109"/>
      <c r="F77" s="110"/>
      <c r="G77" s="116">
        <v>5.18</v>
      </c>
      <c r="H77" s="111"/>
      <c r="I77" s="33"/>
      <c r="J77" s="33"/>
      <c r="K77" s="33"/>
      <c r="L77" s="33"/>
      <c r="M77" s="33"/>
      <c r="N77" s="33"/>
      <c r="O77" s="33"/>
      <c r="P77" s="33"/>
      <c r="Q77" s="33"/>
      <c r="R77" s="33"/>
      <c r="S77" s="33"/>
      <c r="T77" s="33"/>
      <c r="U77" s="33"/>
      <c r="V77" s="33"/>
      <c r="W77" s="33"/>
      <c r="X77" s="33"/>
      <c r="Y77" s="33"/>
      <c r="Z77" s="33"/>
    </row>
    <row r="78" spans="1:26" ht="15.75" customHeight="1">
      <c r="B78" s="125" t="s">
        <v>65</v>
      </c>
      <c r="C78" s="113"/>
      <c r="D78" s="113"/>
      <c r="E78" s="113"/>
      <c r="F78" s="114"/>
      <c r="G78" s="116">
        <v>0.22</v>
      </c>
      <c r="H78" s="121"/>
      <c r="I78" s="33"/>
      <c r="J78" s="33"/>
      <c r="K78" s="33"/>
      <c r="L78" s="33"/>
      <c r="M78" s="33"/>
      <c r="N78" s="33"/>
      <c r="O78" s="33"/>
      <c r="P78" s="33"/>
      <c r="Q78" s="33"/>
      <c r="R78" s="33"/>
      <c r="S78" s="33"/>
      <c r="T78" s="33"/>
      <c r="U78" s="33"/>
      <c r="V78" s="33"/>
      <c r="W78" s="33"/>
      <c r="X78" s="33"/>
      <c r="Y78" s="33"/>
      <c r="Z78" s="33"/>
    </row>
    <row r="79" spans="1:26" ht="15.75" customHeight="1">
      <c r="B79" s="124" t="s">
        <v>66</v>
      </c>
      <c r="C79" s="109"/>
      <c r="D79" s="109"/>
      <c r="E79" s="109"/>
      <c r="F79" s="110"/>
      <c r="G79" s="116">
        <v>3.8</v>
      </c>
      <c r="H79" s="111"/>
      <c r="I79" s="33"/>
      <c r="J79" s="33"/>
      <c r="K79" s="33"/>
      <c r="L79" s="33"/>
      <c r="M79" s="33"/>
      <c r="N79" s="33"/>
      <c r="O79" s="33"/>
      <c r="P79" s="33"/>
      <c r="Q79" s="33"/>
      <c r="R79" s="33"/>
      <c r="S79" s="33"/>
      <c r="T79" s="33"/>
      <c r="U79" s="33"/>
      <c r="V79" s="33"/>
      <c r="W79" s="33"/>
      <c r="X79" s="33"/>
      <c r="Y79" s="33"/>
      <c r="Z79" s="33"/>
    </row>
    <row r="80" spans="1:26" ht="15.75" customHeight="1">
      <c r="B80" s="125" t="s">
        <v>67</v>
      </c>
      <c r="C80" s="113"/>
      <c r="D80" s="113"/>
      <c r="E80" s="113"/>
      <c r="F80" s="114"/>
      <c r="G80" s="116">
        <v>0.19</v>
      </c>
      <c r="H80" s="121"/>
      <c r="I80" s="33"/>
      <c r="J80" s="33"/>
      <c r="K80" s="33"/>
      <c r="L80" s="33"/>
      <c r="M80" s="33"/>
      <c r="N80" s="33"/>
      <c r="O80" s="33"/>
      <c r="P80" s="33"/>
      <c r="Q80" s="33"/>
      <c r="R80" s="33"/>
      <c r="S80" s="33"/>
      <c r="T80" s="33"/>
      <c r="U80" s="33"/>
      <c r="V80" s="33"/>
      <c r="W80" s="33"/>
      <c r="X80" s="33"/>
      <c r="Y80" s="33"/>
      <c r="Z80" s="33"/>
    </row>
    <row r="81" spans="1:26" ht="15.75" customHeight="1">
      <c r="B81" s="124" t="s">
        <v>68</v>
      </c>
      <c r="C81" s="109"/>
      <c r="D81" s="109"/>
      <c r="E81" s="109"/>
      <c r="F81" s="110"/>
      <c r="G81" s="116">
        <v>0.57999999999999996</v>
      </c>
      <c r="H81" s="111"/>
      <c r="I81" s="33"/>
      <c r="J81" s="33"/>
      <c r="K81" s="33"/>
      <c r="L81" s="33"/>
      <c r="M81" s="33"/>
      <c r="N81" s="33"/>
      <c r="O81" s="33"/>
      <c r="P81" s="33"/>
      <c r="Q81" s="33"/>
      <c r="R81" s="33"/>
      <c r="S81" s="33"/>
      <c r="T81" s="33"/>
      <c r="U81" s="33"/>
      <c r="V81" s="33"/>
      <c r="W81" s="33"/>
      <c r="X81" s="33"/>
      <c r="Y81" s="33"/>
      <c r="Z81" s="33"/>
    </row>
    <row r="82" spans="1:26" ht="15.75" customHeight="1">
      <c r="B82" s="125" t="s">
        <v>69</v>
      </c>
      <c r="C82" s="113"/>
      <c r="D82" s="113"/>
      <c r="E82" s="113"/>
      <c r="F82" s="114"/>
      <c r="G82" s="116">
        <v>0.62</v>
      </c>
      <c r="H82" s="121"/>
      <c r="I82" s="33"/>
      <c r="J82" s="33"/>
      <c r="K82" s="33"/>
      <c r="L82" s="33"/>
      <c r="M82" s="33"/>
      <c r="N82" s="33"/>
      <c r="O82" s="33"/>
      <c r="P82" s="33"/>
      <c r="Q82" s="33"/>
      <c r="R82" s="33"/>
      <c r="S82" s="33"/>
      <c r="T82" s="33"/>
      <c r="U82" s="33"/>
      <c r="V82" s="33"/>
      <c r="W82" s="33"/>
      <c r="X82" s="33"/>
      <c r="Y82" s="33"/>
      <c r="Z82" s="33"/>
    </row>
    <row r="83" spans="1:26" ht="15.75" customHeight="1">
      <c r="B83" s="124" t="s">
        <v>70</v>
      </c>
      <c r="C83" s="109"/>
      <c r="D83" s="109"/>
      <c r="E83" s="109"/>
      <c r="F83" s="110"/>
      <c r="G83" s="116">
        <v>8.24</v>
      </c>
      <c r="H83" s="111"/>
      <c r="I83" s="33"/>
      <c r="J83" s="33"/>
      <c r="K83" s="33"/>
      <c r="L83" s="33"/>
      <c r="M83" s="33"/>
      <c r="N83" s="33"/>
      <c r="O83" s="33"/>
      <c r="P83" s="33"/>
      <c r="Q83" s="33"/>
      <c r="R83" s="33"/>
      <c r="S83" s="33"/>
      <c r="T83" s="33"/>
      <c r="U83" s="33"/>
      <c r="V83" s="33"/>
      <c r="W83" s="33"/>
      <c r="X83" s="33"/>
      <c r="Y83" s="33"/>
      <c r="Z83" s="33"/>
    </row>
    <row r="84" spans="1:26" ht="15.75" customHeight="1">
      <c r="B84" s="125" t="s">
        <v>71</v>
      </c>
      <c r="C84" s="113"/>
      <c r="D84" s="113"/>
      <c r="E84" s="113"/>
      <c r="F84" s="114"/>
      <c r="G84" s="116">
        <v>0.17</v>
      </c>
      <c r="H84" s="121"/>
      <c r="I84" s="33"/>
      <c r="J84" s="33"/>
      <c r="K84" s="33"/>
      <c r="L84" s="33"/>
      <c r="M84" s="33"/>
      <c r="N84" s="33"/>
      <c r="O84" s="33"/>
      <c r="P84" s="33"/>
      <c r="Q84" s="33"/>
      <c r="R84" s="33"/>
      <c r="S84" s="33"/>
      <c r="T84" s="33"/>
      <c r="U84" s="33"/>
      <c r="V84" s="33"/>
      <c r="W84" s="33"/>
      <c r="X84" s="33"/>
      <c r="Y84" s="33"/>
      <c r="Z84" s="33"/>
    </row>
    <row r="85" spans="1:26" ht="15.75" customHeight="1">
      <c r="A85" s="33"/>
      <c r="B85" s="124" t="s">
        <v>72</v>
      </c>
      <c r="C85" s="109"/>
      <c r="D85" s="109"/>
      <c r="E85" s="109"/>
      <c r="F85" s="110"/>
      <c r="G85" s="116">
        <v>8.33</v>
      </c>
      <c r="H85" s="115"/>
      <c r="I85" s="33"/>
      <c r="J85" s="33"/>
      <c r="K85" s="33"/>
      <c r="L85" s="33"/>
      <c r="M85" s="33"/>
      <c r="N85" s="33"/>
      <c r="O85" s="33"/>
      <c r="P85" s="33"/>
      <c r="Q85" s="33"/>
      <c r="R85" s="33"/>
      <c r="S85" s="33"/>
      <c r="T85" s="33"/>
      <c r="U85" s="33"/>
      <c r="V85" s="33"/>
      <c r="W85" s="33"/>
      <c r="X85" s="33"/>
      <c r="Y85" s="33"/>
      <c r="Z85" s="33"/>
    </row>
    <row r="86" spans="1:26" ht="15.75" customHeight="1">
      <c r="A86" s="33"/>
      <c r="B86" s="125" t="s">
        <v>73</v>
      </c>
      <c r="C86" s="113"/>
      <c r="D86" s="113"/>
      <c r="E86" s="113"/>
      <c r="F86" s="114"/>
      <c r="G86" s="116">
        <v>1.82</v>
      </c>
      <c r="H86" s="115"/>
      <c r="I86" s="33"/>
      <c r="J86" s="33"/>
      <c r="K86" s="33"/>
      <c r="L86" s="33"/>
      <c r="M86" s="33"/>
      <c r="N86" s="33"/>
      <c r="O86" s="33"/>
      <c r="P86" s="33"/>
      <c r="Q86" s="33"/>
      <c r="R86" s="33"/>
      <c r="S86" s="33"/>
      <c r="T86" s="33"/>
      <c r="U86" s="33"/>
      <c r="V86" s="33"/>
      <c r="W86" s="33"/>
      <c r="X86" s="33"/>
      <c r="Y86" s="33"/>
      <c r="Z86" s="33"/>
    </row>
    <row r="87" spans="1:26" ht="15.75" customHeight="1">
      <c r="A87" s="33"/>
      <c r="B87" s="124" t="s">
        <v>74</v>
      </c>
      <c r="C87" s="109"/>
      <c r="D87" s="109"/>
      <c r="E87" s="109"/>
      <c r="F87" s="110"/>
      <c r="G87" s="116">
        <v>15.2</v>
      </c>
      <c r="H87" s="115"/>
      <c r="I87" s="33"/>
      <c r="J87" s="33"/>
      <c r="K87" s="33"/>
      <c r="L87" s="33"/>
      <c r="M87" s="33"/>
      <c r="N87" s="33"/>
      <c r="O87" s="33"/>
      <c r="P87" s="33"/>
      <c r="Q87" s="33"/>
      <c r="R87" s="33"/>
      <c r="S87" s="33"/>
      <c r="T87" s="33"/>
      <c r="U87" s="33"/>
      <c r="V87" s="33"/>
      <c r="W87" s="33"/>
      <c r="X87" s="33"/>
      <c r="Y87" s="33"/>
      <c r="Z87" s="33"/>
    </row>
    <row r="88" spans="1:26" ht="15.75" customHeight="1">
      <c r="A88" s="33"/>
      <c r="B88" s="125" t="s">
        <v>75</v>
      </c>
      <c r="C88" s="113"/>
      <c r="D88" s="113"/>
      <c r="E88" s="113"/>
      <c r="F88" s="114"/>
      <c r="G88" s="116">
        <v>6.9</v>
      </c>
      <c r="H88" s="115"/>
      <c r="I88" s="33"/>
      <c r="J88" s="33"/>
      <c r="K88" s="33"/>
      <c r="L88" s="33"/>
      <c r="M88" s="33"/>
      <c r="N88" s="33"/>
      <c r="O88" s="33"/>
      <c r="P88" s="33"/>
      <c r="Q88" s="33"/>
      <c r="R88" s="33"/>
      <c r="S88" s="33"/>
      <c r="T88" s="33"/>
      <c r="U88" s="33"/>
      <c r="V88" s="33"/>
      <c r="W88" s="33"/>
      <c r="X88" s="33"/>
      <c r="Y88" s="33"/>
      <c r="Z88" s="33"/>
    </row>
    <row r="89" spans="1:26" ht="15.75" customHeight="1">
      <c r="A89" s="33"/>
      <c r="B89" s="124" t="s">
        <v>76</v>
      </c>
      <c r="C89" s="109"/>
      <c r="D89" s="109"/>
      <c r="E89" s="109"/>
      <c r="F89" s="110"/>
      <c r="G89" s="116">
        <v>6.02</v>
      </c>
      <c r="H89" s="115"/>
      <c r="I89" s="33"/>
      <c r="J89" s="33"/>
      <c r="K89" s="33"/>
      <c r="L89" s="33"/>
      <c r="M89" s="33"/>
      <c r="N89" s="33"/>
      <c r="O89" s="33"/>
      <c r="P89" s="33"/>
      <c r="Q89" s="33"/>
      <c r="R89" s="33"/>
      <c r="S89" s="33"/>
      <c r="T89" s="33"/>
      <c r="U89" s="33"/>
      <c r="V89" s="33"/>
      <c r="W89" s="33"/>
      <c r="X89" s="33"/>
      <c r="Y89" s="33"/>
      <c r="Z89" s="33"/>
    </row>
    <row r="90" spans="1:26" ht="15.75" customHeight="1">
      <c r="A90" s="33"/>
      <c r="B90" s="125" t="s">
        <v>77</v>
      </c>
      <c r="C90" s="113"/>
      <c r="D90" s="113"/>
      <c r="E90" s="113"/>
      <c r="F90" s="114"/>
      <c r="G90" s="116">
        <v>16.13</v>
      </c>
      <c r="H90" s="115"/>
      <c r="I90" s="33"/>
      <c r="J90" s="33"/>
      <c r="K90" s="33"/>
      <c r="L90" s="33"/>
      <c r="M90" s="33"/>
      <c r="N90" s="33"/>
      <c r="O90" s="33"/>
      <c r="P90" s="33"/>
      <c r="Q90" s="33"/>
      <c r="R90" s="33"/>
      <c r="S90" s="33"/>
      <c r="T90" s="33"/>
      <c r="U90" s="33"/>
      <c r="V90" s="33"/>
      <c r="W90" s="33"/>
      <c r="X90" s="33"/>
      <c r="Y90" s="33"/>
      <c r="Z90" s="33"/>
    </row>
    <row r="91" spans="1:26" ht="15.75" customHeight="1">
      <c r="A91" s="33"/>
      <c r="B91" s="124" t="s">
        <v>78</v>
      </c>
      <c r="C91" s="109"/>
      <c r="D91" s="109"/>
      <c r="E91" s="109"/>
      <c r="F91" s="110"/>
      <c r="G91" s="116">
        <v>3.72</v>
      </c>
      <c r="H91" s="115"/>
      <c r="I91" s="33"/>
      <c r="J91" s="33"/>
      <c r="K91" s="33"/>
      <c r="L91" s="33"/>
      <c r="M91" s="33"/>
      <c r="N91" s="33"/>
      <c r="O91" s="33"/>
      <c r="P91" s="33"/>
      <c r="Q91" s="33"/>
      <c r="R91" s="33"/>
      <c r="S91" s="33"/>
      <c r="T91" s="33"/>
      <c r="U91" s="33"/>
      <c r="V91" s="33"/>
      <c r="W91" s="33"/>
      <c r="X91" s="33"/>
      <c r="Y91" s="33"/>
      <c r="Z91" s="33"/>
    </row>
    <row r="92" spans="1:26" ht="15.75" customHeight="1">
      <c r="A92" s="33"/>
      <c r="B92" s="125" t="s">
        <v>79</v>
      </c>
      <c r="C92" s="113"/>
      <c r="D92" s="113"/>
      <c r="E92" s="113"/>
      <c r="F92" s="114"/>
      <c r="G92" s="116">
        <v>286.16000000000003</v>
      </c>
      <c r="H92" s="115"/>
      <c r="I92" s="33"/>
      <c r="J92" s="33"/>
      <c r="K92" s="33"/>
      <c r="L92" s="33"/>
      <c r="M92" s="33"/>
      <c r="N92" s="33"/>
      <c r="O92" s="33"/>
      <c r="P92" s="33"/>
      <c r="Q92" s="33"/>
      <c r="R92" s="33"/>
      <c r="S92" s="33"/>
      <c r="T92" s="33"/>
      <c r="U92" s="33"/>
      <c r="V92" s="33"/>
      <c r="W92" s="33"/>
      <c r="X92" s="33"/>
      <c r="Y92" s="33"/>
      <c r="Z92" s="33"/>
    </row>
    <row r="93" spans="1:26" ht="15.75" customHeight="1">
      <c r="A93" s="33"/>
      <c r="B93" s="124" t="s">
        <v>80</v>
      </c>
      <c r="C93" s="109"/>
      <c r="D93" s="109"/>
      <c r="E93" s="109"/>
      <c r="F93" s="110"/>
      <c r="G93" s="116">
        <v>27.18</v>
      </c>
      <c r="H93" s="115"/>
      <c r="I93" s="33"/>
      <c r="J93" s="33"/>
      <c r="K93" s="33"/>
      <c r="L93" s="33"/>
      <c r="M93" s="33"/>
      <c r="N93" s="33"/>
      <c r="O93" s="33"/>
      <c r="P93" s="33"/>
      <c r="Q93" s="33"/>
      <c r="R93" s="33"/>
      <c r="S93" s="33"/>
      <c r="T93" s="33"/>
      <c r="U93" s="33"/>
      <c r="V93" s="33"/>
      <c r="W93" s="33"/>
      <c r="X93" s="33"/>
      <c r="Y93" s="33"/>
      <c r="Z93" s="33"/>
    </row>
    <row r="94" spans="1:26" ht="15.75" customHeight="1">
      <c r="A94" s="33"/>
      <c r="B94" s="125" t="s">
        <v>81</v>
      </c>
      <c r="C94" s="113"/>
      <c r="D94" s="113"/>
      <c r="E94" s="113"/>
      <c r="F94" s="114"/>
      <c r="G94" s="116">
        <v>28.04</v>
      </c>
      <c r="H94" s="115"/>
      <c r="I94" s="33"/>
      <c r="J94" s="33"/>
      <c r="K94" s="33"/>
      <c r="L94" s="33"/>
      <c r="M94" s="33"/>
      <c r="N94" s="33"/>
      <c r="O94" s="33"/>
      <c r="P94" s="33"/>
      <c r="Q94" s="33"/>
      <c r="R94" s="33"/>
      <c r="S94" s="33"/>
      <c r="T94" s="33"/>
      <c r="U94" s="33"/>
      <c r="V94" s="33"/>
      <c r="W94" s="33"/>
      <c r="X94" s="33"/>
      <c r="Y94" s="33"/>
      <c r="Z94" s="33"/>
    </row>
    <row r="95" spans="1:26" ht="15.75" customHeight="1">
      <c r="A95" s="33"/>
      <c r="B95" s="124" t="s">
        <v>82</v>
      </c>
      <c r="C95" s="109"/>
      <c r="D95" s="109"/>
      <c r="E95" s="109"/>
      <c r="F95" s="110"/>
      <c r="G95" s="116">
        <v>25.68</v>
      </c>
      <c r="H95" s="115"/>
      <c r="I95" s="33"/>
      <c r="J95" s="33"/>
      <c r="K95" s="33"/>
      <c r="L95" s="33"/>
      <c r="M95" s="33"/>
      <c r="N95" s="33"/>
      <c r="O95" s="33"/>
      <c r="P95" s="33"/>
      <c r="Q95" s="33"/>
      <c r="R95" s="33"/>
      <c r="S95" s="33"/>
      <c r="T95" s="33"/>
      <c r="U95" s="33"/>
      <c r="V95" s="33"/>
      <c r="W95" s="33"/>
      <c r="X95" s="33"/>
      <c r="Y95" s="33"/>
      <c r="Z95" s="33"/>
    </row>
    <row r="96" spans="1:26" ht="15.75" customHeight="1">
      <c r="A96" s="33"/>
      <c r="B96" s="126" t="s">
        <v>83</v>
      </c>
      <c r="C96" s="113"/>
      <c r="D96" s="113"/>
      <c r="E96" s="113"/>
      <c r="F96" s="114"/>
      <c r="G96" s="39">
        <v>22.56</v>
      </c>
      <c r="H96" s="115"/>
      <c r="I96" s="33"/>
      <c r="J96" s="33"/>
      <c r="K96" s="33"/>
      <c r="L96" s="33"/>
      <c r="M96" s="33"/>
      <c r="N96" s="33"/>
      <c r="O96" s="33"/>
      <c r="P96" s="33"/>
      <c r="Q96" s="33"/>
      <c r="R96" s="33"/>
      <c r="S96" s="33"/>
      <c r="T96" s="33"/>
      <c r="U96" s="33"/>
      <c r="V96" s="33"/>
      <c r="W96" s="33"/>
      <c r="X96" s="33"/>
      <c r="Y96" s="33"/>
      <c r="Z96" s="33"/>
    </row>
    <row r="97" spans="1:26" ht="15.75" customHeight="1">
      <c r="A97" s="33"/>
      <c r="B97" s="127" t="s">
        <v>84</v>
      </c>
      <c r="C97" s="109"/>
      <c r="D97" s="109"/>
      <c r="E97" s="109"/>
      <c r="F97" s="110"/>
      <c r="G97" s="39">
        <v>329.59</v>
      </c>
      <c r="H97" s="115"/>
      <c r="I97" s="33"/>
      <c r="J97" s="33"/>
      <c r="K97" s="33"/>
      <c r="L97" s="33"/>
      <c r="M97" s="33"/>
      <c r="N97" s="33"/>
      <c r="O97" s="33"/>
      <c r="P97" s="33"/>
      <c r="Q97" s="33"/>
      <c r="R97" s="33"/>
      <c r="S97" s="33"/>
      <c r="T97" s="33"/>
      <c r="U97" s="33"/>
      <c r="V97" s="33"/>
      <c r="W97" s="33"/>
      <c r="X97" s="33"/>
      <c r="Y97" s="33"/>
      <c r="Z97" s="33"/>
    </row>
    <row r="98" spans="1:26" ht="15.75" customHeight="1">
      <c r="A98" s="33"/>
      <c r="B98" s="126" t="s">
        <v>85</v>
      </c>
      <c r="C98" s="113"/>
      <c r="D98" s="113"/>
      <c r="E98" s="113"/>
      <c r="F98" s="114"/>
      <c r="G98" s="39">
        <v>50.42</v>
      </c>
      <c r="H98" s="115"/>
      <c r="I98" s="33"/>
      <c r="J98" s="33"/>
      <c r="K98" s="33"/>
      <c r="L98" s="33"/>
      <c r="M98" s="33"/>
      <c r="N98" s="33"/>
      <c r="O98" s="33"/>
      <c r="P98" s="33"/>
      <c r="Q98" s="33"/>
      <c r="R98" s="33"/>
      <c r="S98" s="33"/>
      <c r="T98" s="33"/>
      <c r="U98" s="33"/>
      <c r="V98" s="33"/>
      <c r="W98" s="33"/>
      <c r="X98" s="33"/>
      <c r="Y98" s="33"/>
      <c r="Z98" s="33"/>
    </row>
    <row r="99" spans="1:26" ht="15.75" customHeight="1">
      <c r="A99" s="33"/>
      <c r="B99" s="127" t="s">
        <v>86</v>
      </c>
      <c r="C99" s="109"/>
      <c r="D99" s="109"/>
      <c r="E99" s="109"/>
      <c r="F99" s="110"/>
      <c r="G99" s="39">
        <v>60.72</v>
      </c>
      <c r="H99" s="115"/>
      <c r="I99" s="33"/>
      <c r="J99" s="33"/>
      <c r="K99" s="33"/>
      <c r="L99" s="33"/>
      <c r="M99" s="33"/>
      <c r="N99" s="33"/>
      <c r="O99" s="33"/>
      <c r="P99" s="33"/>
      <c r="Q99" s="33"/>
      <c r="R99" s="33"/>
      <c r="S99" s="33"/>
      <c r="T99" s="33"/>
      <c r="U99" s="33"/>
      <c r="V99" s="33"/>
      <c r="W99" s="33"/>
      <c r="X99" s="33"/>
      <c r="Y99" s="33"/>
      <c r="Z99" s="33"/>
    </row>
    <row r="100" spans="1:26" ht="15.75" customHeight="1">
      <c r="A100" s="33"/>
      <c r="B100" s="126" t="s">
        <v>87</v>
      </c>
      <c r="C100" s="113"/>
      <c r="D100" s="113"/>
      <c r="E100" s="113"/>
      <c r="F100" s="114"/>
      <c r="G100" s="39">
        <v>239.94</v>
      </c>
      <c r="H100" s="115"/>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127" t="s">
        <v>88</v>
      </c>
      <c r="C101" s="109"/>
      <c r="D101" s="109"/>
      <c r="E101" s="109"/>
      <c r="F101" s="110"/>
      <c r="G101" s="39">
        <v>30.4</v>
      </c>
      <c r="H101" s="115"/>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126" t="s">
        <v>89</v>
      </c>
      <c r="C102" s="113"/>
      <c r="D102" s="113"/>
      <c r="E102" s="113"/>
      <c r="F102" s="114"/>
      <c r="G102" s="39">
        <v>98.78</v>
      </c>
      <c r="H102" s="115"/>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127" t="s">
        <v>90</v>
      </c>
      <c r="C103" s="109"/>
      <c r="D103" s="109"/>
      <c r="E103" s="109"/>
      <c r="F103" s="110"/>
      <c r="G103" s="39">
        <v>50.4</v>
      </c>
      <c r="H103" s="115"/>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126" t="s">
        <v>91</v>
      </c>
      <c r="C104" s="113"/>
      <c r="D104" s="113"/>
      <c r="E104" s="113"/>
      <c r="F104" s="114"/>
      <c r="G104" s="39">
        <v>6.08</v>
      </c>
      <c r="H104" s="115"/>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117" t="s">
        <v>92</v>
      </c>
      <c r="C105" s="109"/>
      <c r="D105" s="109"/>
      <c r="E105" s="109"/>
      <c r="F105" s="110"/>
      <c r="G105" s="39">
        <v>205.92</v>
      </c>
      <c r="H105" s="115"/>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118" t="s">
        <v>93</v>
      </c>
      <c r="C106" s="113"/>
      <c r="D106" s="113"/>
      <c r="E106" s="113"/>
      <c r="F106" s="114"/>
      <c r="G106" s="39">
        <v>43.2</v>
      </c>
      <c r="H106" s="115"/>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127" t="s">
        <v>94</v>
      </c>
      <c r="C107" s="109"/>
      <c r="D107" s="109"/>
      <c r="E107" s="109"/>
      <c r="F107" s="110"/>
      <c r="G107" s="40">
        <v>199.68</v>
      </c>
      <c r="H107" s="115"/>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126" t="s">
        <v>95</v>
      </c>
      <c r="C108" s="113"/>
      <c r="D108" s="113"/>
      <c r="E108" s="113"/>
      <c r="F108" s="114"/>
      <c r="G108" s="40">
        <v>77.2</v>
      </c>
      <c r="H108" s="115"/>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127" t="s">
        <v>96</v>
      </c>
      <c r="C109" s="109"/>
      <c r="D109" s="109"/>
      <c r="E109" s="109"/>
      <c r="F109" s="110"/>
      <c r="G109" s="40">
        <v>138</v>
      </c>
      <c r="H109" s="115"/>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126" t="s">
        <v>97</v>
      </c>
      <c r="C110" s="113"/>
      <c r="D110" s="113"/>
      <c r="E110" s="113"/>
      <c r="F110" s="114"/>
      <c r="G110" s="40">
        <v>130</v>
      </c>
      <c r="H110" s="115"/>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127" t="s">
        <v>98</v>
      </c>
      <c r="C111" s="109"/>
      <c r="D111" s="109"/>
      <c r="E111" s="109"/>
      <c r="F111" s="110"/>
      <c r="G111" s="40">
        <v>110.7</v>
      </c>
      <c r="H111" s="115"/>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126" t="s">
        <v>99</v>
      </c>
      <c r="C112" s="113"/>
      <c r="D112" s="113"/>
      <c r="E112" s="113"/>
      <c r="F112" s="114"/>
      <c r="G112" s="40">
        <v>997.6</v>
      </c>
      <c r="H112" s="115"/>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127" t="s">
        <v>100</v>
      </c>
      <c r="C113" s="109"/>
      <c r="D113" s="109"/>
      <c r="E113" s="109"/>
      <c r="F113" s="110"/>
      <c r="G113" s="116">
        <v>142.08000000000001</v>
      </c>
      <c r="H113" s="115"/>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126" t="s">
        <v>101</v>
      </c>
      <c r="C114" s="113"/>
      <c r="D114" s="113"/>
      <c r="E114" s="113"/>
      <c r="F114" s="114"/>
      <c r="G114" s="40">
        <v>119.94</v>
      </c>
      <c r="H114" s="115"/>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127" t="s">
        <v>102</v>
      </c>
      <c r="C115" s="109"/>
      <c r="D115" s="109"/>
      <c r="E115" s="109"/>
      <c r="F115" s="110"/>
      <c r="G115" s="40">
        <f>8.98*2</f>
        <v>17.96</v>
      </c>
      <c r="H115" s="115"/>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126" t="s">
        <v>55</v>
      </c>
      <c r="C116" s="113"/>
      <c r="D116" s="113"/>
      <c r="E116" s="113"/>
      <c r="F116" s="114"/>
      <c r="G116" s="40">
        <v>16.989999999999998</v>
      </c>
      <c r="H116" s="115"/>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127" t="s">
        <v>46</v>
      </c>
      <c r="C117" s="109"/>
      <c r="D117" s="109"/>
      <c r="E117" s="109"/>
      <c r="F117" s="110"/>
      <c r="G117" s="40">
        <f>3*3.98</f>
        <v>11.94</v>
      </c>
      <c r="H117" s="115"/>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126" t="s">
        <v>103</v>
      </c>
      <c r="C118" s="113"/>
      <c r="D118" s="113"/>
      <c r="E118" s="113"/>
      <c r="F118" s="114"/>
      <c r="G118" s="40">
        <v>29.99</v>
      </c>
      <c r="H118" s="115"/>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4" t="s">
        <v>104</v>
      </c>
      <c r="C119" s="35"/>
      <c r="D119" s="35"/>
      <c r="E119" s="35"/>
      <c r="F119" s="35"/>
      <c r="G119" s="40">
        <v>13.98</v>
      </c>
      <c r="H119" s="115"/>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6" t="s">
        <v>105</v>
      </c>
      <c r="C120" s="37"/>
      <c r="D120" s="37"/>
      <c r="E120" s="37"/>
      <c r="F120" s="37"/>
      <c r="G120" s="40">
        <v>13.98</v>
      </c>
      <c r="H120" s="115"/>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127" t="s">
        <v>106</v>
      </c>
      <c r="C121" s="109"/>
      <c r="D121" s="109"/>
      <c r="E121" s="109"/>
      <c r="F121" s="110"/>
      <c r="G121" s="40">
        <v>9.2799999999999994</v>
      </c>
      <c r="H121" s="115"/>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126" t="s">
        <v>107</v>
      </c>
      <c r="C122" s="113"/>
      <c r="D122" s="113"/>
      <c r="E122" s="113"/>
      <c r="F122" s="114"/>
      <c r="G122" s="40">
        <v>94.85</v>
      </c>
      <c r="H122" s="115"/>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127" t="s">
        <v>108</v>
      </c>
      <c r="C123" s="109"/>
      <c r="D123" s="109"/>
      <c r="E123" s="109"/>
      <c r="F123" s="110"/>
      <c r="G123" s="40">
        <v>47.88</v>
      </c>
      <c r="H123" s="115"/>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126" t="s">
        <v>47</v>
      </c>
      <c r="C124" s="113"/>
      <c r="D124" s="113"/>
      <c r="E124" s="113"/>
      <c r="F124" s="114"/>
      <c r="G124" s="40">
        <v>7.62</v>
      </c>
      <c r="H124" s="115"/>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124" t="s">
        <v>109</v>
      </c>
      <c r="C125" s="109"/>
      <c r="D125" s="109"/>
      <c r="E125" s="109"/>
      <c r="F125" s="110"/>
      <c r="G125" s="40">
        <v>12.99</v>
      </c>
      <c r="H125" s="115"/>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125" t="s">
        <v>110</v>
      </c>
      <c r="C126" s="113"/>
      <c r="D126" s="113"/>
      <c r="E126" s="113"/>
      <c r="F126" s="114"/>
      <c r="G126" s="116">
        <v>86.54</v>
      </c>
      <c r="H126" s="115"/>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124" t="s">
        <v>111</v>
      </c>
      <c r="C127" s="109"/>
      <c r="D127" s="109"/>
      <c r="E127" s="109"/>
      <c r="F127" s="110"/>
      <c r="G127" s="116">
        <v>34.68</v>
      </c>
      <c r="H127" s="115"/>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128" t="s">
        <v>112</v>
      </c>
      <c r="C128" s="129"/>
      <c r="D128" s="129"/>
      <c r="E128" s="129"/>
      <c r="F128" s="130"/>
      <c r="G128" s="131">
        <f>SUM(34.09+35.98+15+17)</f>
        <v>102.07</v>
      </c>
      <c r="H128" s="132"/>
      <c r="I128" s="33"/>
      <c r="J128" s="33"/>
      <c r="K128" s="33"/>
      <c r="L128" s="33"/>
      <c r="M128" s="33"/>
      <c r="N128" s="33"/>
      <c r="O128" s="33"/>
      <c r="P128" s="33"/>
      <c r="Q128" s="33"/>
      <c r="R128" s="33"/>
      <c r="S128" s="33"/>
      <c r="T128" s="33"/>
      <c r="U128" s="33"/>
      <c r="V128" s="33"/>
      <c r="W128" s="33"/>
      <c r="X128" s="33"/>
      <c r="Y128" s="33"/>
      <c r="Z128" s="33"/>
    </row>
    <row r="129" spans="2:10" ht="15.75" customHeight="1">
      <c r="B129" s="48" t="s">
        <v>113</v>
      </c>
      <c r="C129" s="133"/>
      <c r="D129" s="133"/>
      <c r="E129" s="133"/>
      <c r="F129" s="134"/>
      <c r="G129" s="49">
        <f>SUM(G56:H128)</f>
        <v>5579.7999999999984</v>
      </c>
      <c r="H129" s="135"/>
      <c r="I129" s="38"/>
      <c r="J129" s="38"/>
    </row>
    <row r="130" spans="2:10" ht="12" customHeight="1">
      <c r="C130" s="64"/>
      <c r="D130" s="64"/>
      <c r="E130" s="64"/>
      <c r="F130" s="136"/>
      <c r="G130" s="137"/>
      <c r="H130" s="137"/>
    </row>
    <row r="131" spans="2:10" ht="15.75" customHeight="1">
      <c r="B131" s="43" t="s">
        <v>114</v>
      </c>
      <c r="C131" s="74"/>
      <c r="D131" s="74"/>
      <c r="E131" s="74"/>
      <c r="F131" s="74"/>
      <c r="G131" s="74"/>
      <c r="H131" s="75"/>
    </row>
    <row r="132" spans="2:10" ht="15.75" customHeight="1">
      <c r="B132" s="44" t="s">
        <v>41</v>
      </c>
      <c r="C132" s="101"/>
      <c r="D132" s="101"/>
      <c r="E132" s="101"/>
      <c r="F132" s="102"/>
      <c r="G132" s="50" t="s">
        <v>42</v>
      </c>
      <c r="H132" s="138"/>
    </row>
    <row r="133" spans="2:10" ht="15.75" customHeight="1">
      <c r="B133" s="51"/>
      <c r="C133" s="139"/>
      <c r="D133" s="139"/>
      <c r="E133" s="139"/>
      <c r="F133" s="140"/>
      <c r="G133" s="52">
        <f t="shared" ref="G133:G142" si="0">E133*F133</f>
        <v>0</v>
      </c>
      <c r="H133" s="115"/>
    </row>
    <row r="134" spans="2:10" ht="15.75" customHeight="1">
      <c r="B134" s="51"/>
      <c r="C134" s="139"/>
      <c r="D134" s="139"/>
      <c r="E134" s="139"/>
      <c r="F134" s="140"/>
      <c r="G134" s="52">
        <f t="shared" si="0"/>
        <v>0</v>
      </c>
      <c r="H134" s="115"/>
    </row>
    <row r="135" spans="2:10" ht="15.75" customHeight="1">
      <c r="B135" s="51"/>
      <c r="C135" s="139"/>
      <c r="D135" s="139"/>
      <c r="E135" s="139"/>
      <c r="F135" s="140"/>
      <c r="G135" s="52">
        <f t="shared" si="0"/>
        <v>0</v>
      </c>
      <c r="H135" s="115"/>
    </row>
    <row r="136" spans="2:10" ht="15.75" customHeight="1">
      <c r="B136" s="51"/>
      <c r="C136" s="139"/>
      <c r="D136" s="139"/>
      <c r="E136" s="139"/>
      <c r="F136" s="140"/>
      <c r="G136" s="52">
        <f t="shared" si="0"/>
        <v>0</v>
      </c>
      <c r="H136" s="115"/>
    </row>
    <row r="137" spans="2:10" ht="15.75" customHeight="1">
      <c r="B137" s="51"/>
      <c r="C137" s="139"/>
      <c r="D137" s="139"/>
      <c r="E137" s="139"/>
      <c r="F137" s="140"/>
      <c r="G137" s="52">
        <f t="shared" si="0"/>
        <v>0</v>
      </c>
      <c r="H137" s="115"/>
    </row>
    <row r="138" spans="2:10" ht="15.75" customHeight="1">
      <c r="B138" s="51"/>
      <c r="C138" s="139"/>
      <c r="D138" s="139"/>
      <c r="E138" s="139"/>
      <c r="F138" s="140"/>
      <c r="G138" s="52">
        <f t="shared" si="0"/>
        <v>0</v>
      </c>
      <c r="H138" s="115"/>
    </row>
    <row r="139" spans="2:10" ht="15.75" customHeight="1">
      <c r="B139" s="51"/>
      <c r="C139" s="139"/>
      <c r="D139" s="139"/>
      <c r="E139" s="139"/>
      <c r="F139" s="140"/>
      <c r="G139" s="52">
        <f t="shared" si="0"/>
        <v>0</v>
      </c>
      <c r="H139" s="115"/>
    </row>
    <row r="140" spans="2:10" ht="15.75" customHeight="1">
      <c r="B140" s="51"/>
      <c r="C140" s="139"/>
      <c r="D140" s="139"/>
      <c r="E140" s="139"/>
      <c r="F140" s="140"/>
      <c r="G140" s="52">
        <f t="shared" si="0"/>
        <v>0</v>
      </c>
      <c r="H140" s="115"/>
    </row>
    <row r="141" spans="2:10" ht="16.5" customHeight="1">
      <c r="B141" s="51"/>
      <c r="C141" s="139"/>
      <c r="D141" s="139"/>
      <c r="E141" s="139"/>
      <c r="F141" s="140"/>
      <c r="G141" s="52">
        <f t="shared" si="0"/>
        <v>0</v>
      </c>
      <c r="H141" s="115"/>
    </row>
    <row r="142" spans="2:10" ht="15.75" customHeight="1">
      <c r="B142" s="51"/>
      <c r="C142" s="139"/>
      <c r="D142" s="139"/>
      <c r="E142" s="139"/>
      <c r="F142" s="140"/>
      <c r="G142" s="52">
        <f t="shared" si="0"/>
        <v>0</v>
      </c>
      <c r="H142" s="115"/>
    </row>
    <row r="143" spans="2:10" ht="15.75" customHeight="1">
      <c r="B143" s="48" t="s">
        <v>115</v>
      </c>
      <c r="C143" s="133"/>
      <c r="D143" s="133"/>
      <c r="E143" s="133"/>
      <c r="F143" s="134"/>
      <c r="G143" s="49">
        <f>SUM(G133:H142)</f>
        <v>0</v>
      </c>
      <c r="H143" s="135"/>
      <c r="I143" s="38"/>
      <c r="J143" s="38"/>
    </row>
    <row r="144" spans="2:10" ht="12" customHeight="1">
      <c r="C144" s="64"/>
      <c r="D144" s="64"/>
      <c r="E144" s="64"/>
      <c r="F144" s="136"/>
      <c r="G144" s="137"/>
      <c r="H144" s="137"/>
    </row>
    <row r="145" spans="2:10" ht="15.75" customHeight="1">
      <c r="B145" s="43" t="s">
        <v>116</v>
      </c>
      <c r="C145" s="74"/>
      <c r="D145" s="74"/>
      <c r="E145" s="74"/>
      <c r="F145" s="74"/>
      <c r="G145" s="74"/>
      <c r="H145" s="75"/>
    </row>
    <row r="146" spans="2:10" ht="15.75" customHeight="1">
      <c r="B146" s="44" t="s">
        <v>41</v>
      </c>
      <c r="C146" s="101"/>
      <c r="D146" s="101"/>
      <c r="E146" s="101"/>
      <c r="F146" s="102"/>
      <c r="G146" s="53" t="s">
        <v>42</v>
      </c>
      <c r="H146" s="141"/>
    </row>
    <row r="147" spans="2:10" ht="15.75" customHeight="1">
      <c r="B147" s="51"/>
      <c r="C147" s="139"/>
      <c r="D147" s="139"/>
      <c r="E147" s="139"/>
      <c r="F147" s="140"/>
      <c r="G147" s="52">
        <f t="shared" ref="G147:G156" si="1">E147*F147</f>
        <v>0</v>
      </c>
      <c r="H147" s="115"/>
    </row>
    <row r="148" spans="2:10" ht="15.75" customHeight="1">
      <c r="B148" s="51"/>
      <c r="C148" s="139"/>
      <c r="D148" s="139"/>
      <c r="E148" s="139"/>
      <c r="F148" s="140"/>
      <c r="G148" s="52">
        <f t="shared" si="1"/>
        <v>0</v>
      </c>
      <c r="H148" s="115"/>
    </row>
    <row r="149" spans="2:10" ht="15.75" customHeight="1">
      <c r="B149" s="51"/>
      <c r="C149" s="139"/>
      <c r="D149" s="139"/>
      <c r="E149" s="139"/>
      <c r="F149" s="140"/>
      <c r="G149" s="52">
        <f t="shared" si="1"/>
        <v>0</v>
      </c>
      <c r="H149" s="115"/>
    </row>
    <row r="150" spans="2:10" ht="15.75" customHeight="1">
      <c r="B150" s="51"/>
      <c r="C150" s="139"/>
      <c r="D150" s="139"/>
      <c r="E150" s="139"/>
      <c r="F150" s="140"/>
      <c r="G150" s="52">
        <f t="shared" si="1"/>
        <v>0</v>
      </c>
      <c r="H150" s="115"/>
    </row>
    <row r="151" spans="2:10" ht="15.75" customHeight="1">
      <c r="B151" s="51"/>
      <c r="C151" s="139"/>
      <c r="D151" s="139"/>
      <c r="E151" s="139"/>
      <c r="F151" s="140"/>
      <c r="G151" s="52">
        <f t="shared" si="1"/>
        <v>0</v>
      </c>
      <c r="H151" s="115"/>
    </row>
    <row r="152" spans="2:10" ht="15.75" customHeight="1">
      <c r="B152" s="51"/>
      <c r="C152" s="139"/>
      <c r="D152" s="139"/>
      <c r="E152" s="139"/>
      <c r="F152" s="140"/>
      <c r="G152" s="52">
        <f t="shared" si="1"/>
        <v>0</v>
      </c>
      <c r="H152" s="115"/>
    </row>
    <row r="153" spans="2:10" ht="15.75" customHeight="1">
      <c r="B153" s="51"/>
      <c r="C153" s="139"/>
      <c r="D153" s="139"/>
      <c r="E153" s="139"/>
      <c r="F153" s="140"/>
      <c r="G153" s="52">
        <f t="shared" si="1"/>
        <v>0</v>
      </c>
      <c r="H153" s="115"/>
    </row>
    <row r="154" spans="2:10" ht="15.75" customHeight="1">
      <c r="B154" s="51"/>
      <c r="C154" s="139"/>
      <c r="D154" s="139"/>
      <c r="E154" s="139"/>
      <c r="F154" s="140"/>
      <c r="G154" s="52">
        <f t="shared" si="1"/>
        <v>0</v>
      </c>
      <c r="H154" s="115"/>
    </row>
    <row r="155" spans="2:10" ht="16.5" customHeight="1">
      <c r="B155" s="51"/>
      <c r="C155" s="139"/>
      <c r="D155" s="139"/>
      <c r="E155" s="139"/>
      <c r="F155" s="140"/>
      <c r="G155" s="52">
        <f t="shared" si="1"/>
        <v>0</v>
      </c>
      <c r="H155" s="115"/>
    </row>
    <row r="156" spans="2:10" ht="15.75" customHeight="1">
      <c r="B156" s="51"/>
      <c r="C156" s="139"/>
      <c r="D156" s="139"/>
      <c r="E156" s="139"/>
      <c r="F156" s="140"/>
      <c r="G156" s="52">
        <f t="shared" si="1"/>
        <v>0</v>
      </c>
      <c r="H156" s="115"/>
    </row>
    <row r="157" spans="2:10" ht="15.75" customHeight="1">
      <c r="B157" s="48" t="s">
        <v>117</v>
      </c>
      <c r="C157" s="133"/>
      <c r="D157" s="133"/>
      <c r="E157" s="133"/>
      <c r="F157" s="134"/>
      <c r="G157" s="49">
        <f>SUM(G147:H156)</f>
        <v>0</v>
      </c>
      <c r="H157" s="135"/>
      <c r="I157" s="38"/>
      <c r="J157" s="38"/>
    </row>
    <row r="158" spans="2:10" ht="11.25" customHeight="1">
      <c r="B158" s="142"/>
      <c r="C158" s="64"/>
      <c r="D158" s="64"/>
      <c r="E158" s="64"/>
      <c r="F158" s="136"/>
      <c r="G158" s="137"/>
      <c r="H158" s="137"/>
    </row>
    <row r="159" spans="2:10" ht="15.75" customHeight="1">
      <c r="B159" s="43" t="s">
        <v>118</v>
      </c>
      <c r="C159" s="74"/>
      <c r="D159" s="74"/>
      <c r="E159" s="74"/>
      <c r="F159" s="74"/>
      <c r="G159" s="74"/>
      <c r="H159" s="75"/>
    </row>
    <row r="160" spans="2:10" ht="15.75" customHeight="1">
      <c r="B160" s="44" t="s">
        <v>41</v>
      </c>
      <c r="C160" s="101"/>
      <c r="D160" s="101"/>
      <c r="E160" s="101"/>
      <c r="F160" s="102"/>
      <c r="G160" s="53" t="s">
        <v>42</v>
      </c>
      <c r="H160" s="141"/>
    </row>
    <row r="161" spans="2:10" ht="15.75" customHeight="1">
      <c r="B161" s="51"/>
      <c r="C161" s="139"/>
      <c r="D161" s="139"/>
      <c r="E161" s="139"/>
      <c r="F161" s="140"/>
      <c r="G161" s="52">
        <f t="shared" ref="G161:G170" si="2">E161*F161</f>
        <v>0</v>
      </c>
      <c r="H161" s="115"/>
    </row>
    <row r="162" spans="2:10" ht="15.75" customHeight="1">
      <c r="B162" s="51"/>
      <c r="C162" s="139"/>
      <c r="D162" s="139"/>
      <c r="E162" s="139"/>
      <c r="F162" s="140"/>
      <c r="G162" s="52">
        <f t="shared" si="2"/>
        <v>0</v>
      </c>
      <c r="H162" s="115"/>
    </row>
    <row r="163" spans="2:10" ht="15.75" customHeight="1">
      <c r="B163" s="51"/>
      <c r="C163" s="139"/>
      <c r="D163" s="139"/>
      <c r="E163" s="139"/>
      <c r="F163" s="140"/>
      <c r="G163" s="52">
        <f t="shared" si="2"/>
        <v>0</v>
      </c>
      <c r="H163" s="115"/>
    </row>
    <row r="164" spans="2:10" ht="15.75" customHeight="1">
      <c r="B164" s="51"/>
      <c r="C164" s="139"/>
      <c r="D164" s="139"/>
      <c r="E164" s="139"/>
      <c r="F164" s="140"/>
      <c r="G164" s="52">
        <f t="shared" si="2"/>
        <v>0</v>
      </c>
      <c r="H164" s="115"/>
    </row>
    <row r="165" spans="2:10" ht="15.75" customHeight="1">
      <c r="B165" s="51"/>
      <c r="C165" s="139"/>
      <c r="D165" s="139"/>
      <c r="E165" s="139"/>
      <c r="F165" s="140"/>
      <c r="G165" s="52">
        <f t="shared" si="2"/>
        <v>0</v>
      </c>
      <c r="H165" s="115"/>
    </row>
    <row r="166" spans="2:10" ht="15.75" customHeight="1">
      <c r="B166" s="51"/>
      <c r="C166" s="139"/>
      <c r="D166" s="139"/>
      <c r="E166" s="139"/>
      <c r="F166" s="140"/>
      <c r="G166" s="52">
        <f t="shared" si="2"/>
        <v>0</v>
      </c>
      <c r="H166" s="115"/>
    </row>
    <row r="167" spans="2:10" ht="15.75" customHeight="1">
      <c r="B167" s="51"/>
      <c r="C167" s="139"/>
      <c r="D167" s="139"/>
      <c r="E167" s="139"/>
      <c r="F167" s="140"/>
      <c r="G167" s="52">
        <f t="shared" si="2"/>
        <v>0</v>
      </c>
      <c r="H167" s="115"/>
    </row>
    <row r="168" spans="2:10" ht="15.75" customHeight="1">
      <c r="B168" s="51"/>
      <c r="C168" s="139"/>
      <c r="D168" s="139"/>
      <c r="E168" s="139"/>
      <c r="F168" s="140"/>
      <c r="G168" s="52">
        <f t="shared" si="2"/>
        <v>0</v>
      </c>
      <c r="H168" s="115"/>
    </row>
    <row r="169" spans="2:10" ht="16.5" customHeight="1">
      <c r="B169" s="51"/>
      <c r="C169" s="139"/>
      <c r="D169" s="139"/>
      <c r="E169" s="139"/>
      <c r="F169" s="140"/>
      <c r="G169" s="52">
        <f t="shared" si="2"/>
        <v>0</v>
      </c>
      <c r="H169" s="115"/>
    </row>
    <row r="170" spans="2:10" ht="15.75" customHeight="1">
      <c r="B170" s="51"/>
      <c r="C170" s="139"/>
      <c r="D170" s="139"/>
      <c r="E170" s="139"/>
      <c r="F170" s="140"/>
      <c r="G170" s="52">
        <f t="shared" si="2"/>
        <v>0</v>
      </c>
      <c r="H170" s="115"/>
    </row>
    <row r="171" spans="2:10" ht="15.75" customHeight="1">
      <c r="B171" s="48" t="s">
        <v>119</v>
      </c>
      <c r="C171" s="133"/>
      <c r="D171" s="133"/>
      <c r="E171" s="133"/>
      <c r="F171" s="134"/>
      <c r="G171" s="49">
        <f>SUM(G161:H170)</f>
        <v>0</v>
      </c>
      <c r="H171" s="135"/>
      <c r="I171" s="38"/>
      <c r="J171" s="38"/>
    </row>
    <row r="172" spans="2:10" ht="15.75" customHeight="1"/>
    <row r="173" spans="2:10" ht="15.75" customHeight="1">
      <c r="B173" s="43" t="s">
        <v>120</v>
      </c>
      <c r="C173" s="74"/>
      <c r="D173" s="74"/>
      <c r="E173" s="74"/>
      <c r="F173" s="74"/>
      <c r="G173" s="74"/>
      <c r="H173" s="75"/>
    </row>
    <row r="174" spans="2:10" ht="15.75" customHeight="1">
      <c r="B174" s="44" t="s">
        <v>41</v>
      </c>
      <c r="C174" s="101"/>
      <c r="D174" s="101"/>
      <c r="E174" s="101"/>
      <c r="F174" s="102"/>
      <c r="G174" s="53" t="s">
        <v>42</v>
      </c>
      <c r="H174" s="141"/>
    </row>
    <row r="175" spans="2:10" ht="15.75" customHeight="1">
      <c r="B175" s="51"/>
      <c r="C175" s="139"/>
      <c r="D175" s="139"/>
      <c r="E175" s="139"/>
      <c r="F175" s="140"/>
      <c r="G175" s="52">
        <f t="shared" ref="G175:G184" si="3">E175*F175</f>
        <v>0</v>
      </c>
      <c r="H175" s="115"/>
    </row>
    <row r="176" spans="2:10" ht="15.75" customHeight="1">
      <c r="B176" s="51"/>
      <c r="C176" s="139"/>
      <c r="D176" s="139"/>
      <c r="E176" s="139"/>
      <c r="F176" s="140"/>
      <c r="G176" s="52">
        <f t="shared" si="3"/>
        <v>0</v>
      </c>
      <c r="H176" s="115"/>
    </row>
    <row r="177" spans="2:10" ht="15.75" customHeight="1">
      <c r="B177" s="51"/>
      <c r="C177" s="139"/>
      <c r="D177" s="139"/>
      <c r="E177" s="139"/>
      <c r="F177" s="140"/>
      <c r="G177" s="52">
        <f t="shared" si="3"/>
        <v>0</v>
      </c>
      <c r="H177" s="115"/>
    </row>
    <row r="178" spans="2:10" ht="15.75" customHeight="1">
      <c r="B178" s="51"/>
      <c r="C178" s="139"/>
      <c r="D178" s="139"/>
      <c r="E178" s="139"/>
      <c r="F178" s="140"/>
      <c r="G178" s="52">
        <f t="shared" si="3"/>
        <v>0</v>
      </c>
      <c r="H178" s="115"/>
    </row>
    <row r="179" spans="2:10" ht="15.75" customHeight="1">
      <c r="B179" s="51"/>
      <c r="C179" s="139"/>
      <c r="D179" s="139"/>
      <c r="E179" s="139"/>
      <c r="F179" s="140"/>
      <c r="G179" s="52">
        <f t="shared" si="3"/>
        <v>0</v>
      </c>
      <c r="H179" s="115"/>
    </row>
    <row r="180" spans="2:10" ht="15.75" customHeight="1">
      <c r="B180" s="51"/>
      <c r="C180" s="139"/>
      <c r="D180" s="139"/>
      <c r="E180" s="139"/>
      <c r="F180" s="140"/>
      <c r="G180" s="52">
        <f t="shared" si="3"/>
        <v>0</v>
      </c>
      <c r="H180" s="115"/>
    </row>
    <row r="181" spans="2:10" ht="15.75" customHeight="1">
      <c r="B181" s="51"/>
      <c r="C181" s="139"/>
      <c r="D181" s="139"/>
      <c r="E181" s="139"/>
      <c r="F181" s="140"/>
      <c r="G181" s="52">
        <f t="shared" si="3"/>
        <v>0</v>
      </c>
      <c r="H181" s="115"/>
    </row>
    <row r="182" spans="2:10" ht="15.75" customHeight="1">
      <c r="B182" s="51"/>
      <c r="C182" s="139"/>
      <c r="D182" s="139"/>
      <c r="E182" s="139"/>
      <c r="F182" s="140"/>
      <c r="G182" s="52">
        <f t="shared" si="3"/>
        <v>0</v>
      </c>
      <c r="H182" s="115"/>
    </row>
    <row r="183" spans="2:10" ht="16.5" customHeight="1">
      <c r="B183" s="51"/>
      <c r="C183" s="139"/>
      <c r="D183" s="139"/>
      <c r="E183" s="139"/>
      <c r="F183" s="140"/>
      <c r="G183" s="52">
        <f t="shared" si="3"/>
        <v>0</v>
      </c>
      <c r="H183" s="115"/>
    </row>
    <row r="184" spans="2:10" ht="15.75" customHeight="1">
      <c r="B184" s="51"/>
      <c r="C184" s="139"/>
      <c r="D184" s="139"/>
      <c r="E184" s="139"/>
      <c r="F184" s="140"/>
      <c r="G184" s="52">
        <f t="shared" si="3"/>
        <v>0</v>
      </c>
      <c r="H184" s="115"/>
    </row>
    <row r="185" spans="2:10" ht="15.75" customHeight="1">
      <c r="B185" s="48" t="s">
        <v>121</v>
      </c>
      <c r="C185" s="133"/>
      <c r="D185" s="133"/>
      <c r="E185" s="133"/>
      <c r="F185" s="134"/>
      <c r="G185" s="49">
        <f>SUM(G175:H184)</f>
        <v>0</v>
      </c>
      <c r="H185" s="135"/>
      <c r="I185" s="38"/>
      <c r="J185" s="38"/>
    </row>
    <row r="186" spans="2:10" ht="15.75" customHeight="1">
      <c r="B186" s="54" t="s">
        <v>122</v>
      </c>
      <c r="C186" s="74"/>
      <c r="D186" s="74"/>
      <c r="E186" s="74"/>
      <c r="F186" s="143"/>
      <c r="G186" s="55">
        <f>SUM(G185,G171,G157,G143,G129)</f>
        <v>5579.7999999999984</v>
      </c>
      <c r="H186" s="75"/>
    </row>
    <row r="187" spans="2:10" ht="15.75" customHeight="1"/>
    <row r="188" spans="2:10" ht="15.75" customHeight="1"/>
    <row r="189" spans="2:10" ht="15.75" customHeight="1"/>
    <row r="190" spans="2:10" ht="15.75" customHeight="1"/>
    <row r="191" spans="2:10" ht="15.75" customHeight="1"/>
    <row r="192" spans="2:10" ht="15.75" customHeight="1"/>
    <row r="193" ht="15.75" customHeight="1"/>
    <row r="194" ht="15.75" customHeight="1"/>
    <row r="195" ht="35.25" customHeight="1"/>
    <row r="196" ht="79.5" customHeight="1"/>
    <row r="197" ht="15.75" customHeight="1"/>
    <row r="198" ht="16.5" customHeight="1"/>
    <row r="199" ht="60" customHeight="1"/>
    <row r="200" ht="15.75" customHeight="1"/>
    <row r="201" ht="15.75" customHeight="1"/>
    <row r="202" ht="15.75" customHeight="1"/>
    <row r="203" ht="15.75" customHeight="1"/>
    <row r="204" ht="33" customHeight="1"/>
    <row r="205" ht="61.5" customHeight="1"/>
    <row r="206" ht="15.75" customHeight="1"/>
    <row r="207" ht="16.5" customHeight="1"/>
    <row r="208" ht="57" customHeight="1"/>
    <row r="209" ht="15.75" customHeight="1"/>
    <row r="210" ht="30" customHeight="1"/>
    <row r="211" ht="7.5" customHeight="1"/>
    <row r="212" ht="15.75" customHeight="1"/>
    <row r="213" ht="15.75" customHeight="1"/>
    <row r="214" ht="14.25" customHeight="1"/>
    <row r="215" ht="6.75" customHeight="1"/>
    <row r="216" ht="36.75" customHeight="1"/>
    <row r="217" ht="15.75" customHeight="1"/>
    <row r="218" ht="16.5" customHeight="1"/>
    <row r="219" ht="57" customHeight="1"/>
    <row r="220" ht="15.75" customHeight="1"/>
    <row r="221" ht="54.75" customHeight="1"/>
    <row r="222" ht="15.75" customHeight="1"/>
    <row r="223" ht="16.5" customHeight="1"/>
    <row r="224" ht="110.25" customHeight="1"/>
    <row r="225" ht="15.75" customHeight="1"/>
    <row r="226" ht="16.5" customHeight="1"/>
    <row r="227" ht="99"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sheetData>
  <mergeCells count="306">
    <mergeCell ref="I43:L43"/>
    <mergeCell ref="I44:L44"/>
    <mergeCell ref="I45:L45"/>
    <mergeCell ref="I46:L46"/>
    <mergeCell ref="J34:L34"/>
    <mergeCell ref="J35:L35"/>
    <mergeCell ref="I36:L36"/>
    <mergeCell ref="I37:L37"/>
    <mergeCell ref="I38:L38"/>
    <mergeCell ref="J39:L39"/>
    <mergeCell ref="I40:L40"/>
    <mergeCell ref="B30:E30"/>
    <mergeCell ref="J29:L29"/>
    <mergeCell ref="J30:L30"/>
    <mergeCell ref="B31:E31"/>
    <mergeCell ref="J31:L31"/>
    <mergeCell ref="J32:L32"/>
    <mergeCell ref="J33:L33"/>
    <mergeCell ref="I41:L41"/>
    <mergeCell ref="I42:L42"/>
    <mergeCell ref="B92:F92"/>
    <mergeCell ref="G92:H92"/>
    <mergeCell ref="B93:F93"/>
    <mergeCell ref="G93:H93"/>
    <mergeCell ref="B94:F94"/>
    <mergeCell ref="G94:H94"/>
    <mergeCell ref="C2:H2"/>
    <mergeCell ref="B4:H10"/>
    <mergeCell ref="B12:H12"/>
    <mergeCell ref="C14:D15"/>
    <mergeCell ref="E14:G15"/>
    <mergeCell ref="C16:D16"/>
    <mergeCell ref="F16:G16"/>
    <mergeCell ref="C17:D17"/>
    <mergeCell ref="C18:D18"/>
    <mergeCell ref="F18:H18"/>
    <mergeCell ref="C19:D19"/>
    <mergeCell ref="F19:H19"/>
    <mergeCell ref="C20:D20"/>
    <mergeCell ref="C21:D21"/>
    <mergeCell ref="B26:H26"/>
    <mergeCell ref="B27:H27"/>
    <mergeCell ref="B28:E28"/>
    <mergeCell ref="B29:E29"/>
    <mergeCell ref="B87:F87"/>
    <mergeCell ref="G87:H87"/>
    <mergeCell ref="B88:F88"/>
    <mergeCell ref="G88:H88"/>
    <mergeCell ref="B89:F89"/>
    <mergeCell ref="G89:H89"/>
    <mergeCell ref="B90:F90"/>
    <mergeCell ref="G90:H90"/>
    <mergeCell ref="G91:H91"/>
    <mergeCell ref="B91:F91"/>
    <mergeCell ref="B82:F82"/>
    <mergeCell ref="G82:H82"/>
    <mergeCell ref="B83:F83"/>
    <mergeCell ref="G83:H83"/>
    <mergeCell ref="G84:H84"/>
    <mergeCell ref="B84:F84"/>
    <mergeCell ref="B85:F85"/>
    <mergeCell ref="G85:H85"/>
    <mergeCell ref="B86:F86"/>
    <mergeCell ref="G86:H86"/>
    <mergeCell ref="B77:F77"/>
    <mergeCell ref="B78:F78"/>
    <mergeCell ref="G78:H78"/>
    <mergeCell ref="B79:F79"/>
    <mergeCell ref="G79:H79"/>
    <mergeCell ref="B80:F80"/>
    <mergeCell ref="G80:H80"/>
    <mergeCell ref="B81:F81"/>
    <mergeCell ref="G81:H81"/>
    <mergeCell ref="G170:H170"/>
    <mergeCell ref="B186:F186"/>
    <mergeCell ref="G186:H186"/>
    <mergeCell ref="B67:F67"/>
    <mergeCell ref="G67:H67"/>
    <mergeCell ref="B68:F68"/>
    <mergeCell ref="G68:H68"/>
    <mergeCell ref="B69:F69"/>
    <mergeCell ref="G69:H69"/>
    <mergeCell ref="G70:H70"/>
    <mergeCell ref="B70:F70"/>
    <mergeCell ref="B71:F71"/>
    <mergeCell ref="G71:H71"/>
    <mergeCell ref="B72:F72"/>
    <mergeCell ref="G72:H72"/>
    <mergeCell ref="B73:F73"/>
    <mergeCell ref="G73:H73"/>
    <mergeCell ref="B74:F74"/>
    <mergeCell ref="G74:H74"/>
    <mergeCell ref="B75:F75"/>
    <mergeCell ref="G75:H75"/>
    <mergeCell ref="B76:F76"/>
    <mergeCell ref="G76:H76"/>
    <mergeCell ref="G77:H77"/>
    <mergeCell ref="G165:H165"/>
    <mergeCell ref="B166:F166"/>
    <mergeCell ref="G166:H166"/>
    <mergeCell ref="B167:F167"/>
    <mergeCell ref="G167:H167"/>
    <mergeCell ref="B168:F168"/>
    <mergeCell ref="G168:H168"/>
    <mergeCell ref="B169:F169"/>
    <mergeCell ref="G169:H169"/>
    <mergeCell ref="B183:F183"/>
    <mergeCell ref="G183:H183"/>
    <mergeCell ref="B184:F184"/>
    <mergeCell ref="G184:H184"/>
    <mergeCell ref="B185:F185"/>
    <mergeCell ref="G185:H185"/>
    <mergeCell ref="B148:F148"/>
    <mergeCell ref="G148:H148"/>
    <mergeCell ref="B149:F149"/>
    <mergeCell ref="G149:H149"/>
    <mergeCell ref="B150:F150"/>
    <mergeCell ref="G150:H150"/>
    <mergeCell ref="G151:H151"/>
    <mergeCell ref="B151:F151"/>
    <mergeCell ref="B152:F152"/>
    <mergeCell ref="G152:H152"/>
    <mergeCell ref="B153:F153"/>
    <mergeCell ref="G153:H153"/>
    <mergeCell ref="B154:F154"/>
    <mergeCell ref="G154:H154"/>
    <mergeCell ref="B155:F155"/>
    <mergeCell ref="G155:H155"/>
    <mergeCell ref="B156:F156"/>
    <mergeCell ref="G156:H156"/>
    <mergeCell ref="B178:F178"/>
    <mergeCell ref="G178:H178"/>
    <mergeCell ref="B179:F179"/>
    <mergeCell ref="G179:H179"/>
    <mergeCell ref="B180:F180"/>
    <mergeCell ref="G180:H180"/>
    <mergeCell ref="B181:F181"/>
    <mergeCell ref="G181:H181"/>
    <mergeCell ref="G182:H182"/>
    <mergeCell ref="B182:F182"/>
    <mergeCell ref="B173:H173"/>
    <mergeCell ref="B174:F174"/>
    <mergeCell ref="G174:H174"/>
    <mergeCell ref="G175:H175"/>
    <mergeCell ref="B175:F175"/>
    <mergeCell ref="B176:F176"/>
    <mergeCell ref="G176:H176"/>
    <mergeCell ref="B177:F177"/>
    <mergeCell ref="G177:H177"/>
    <mergeCell ref="B143:F143"/>
    <mergeCell ref="G143:H143"/>
    <mergeCell ref="B145:H145"/>
    <mergeCell ref="B146:F146"/>
    <mergeCell ref="G146:H146"/>
    <mergeCell ref="B147:F147"/>
    <mergeCell ref="G147:H147"/>
    <mergeCell ref="B170:F170"/>
    <mergeCell ref="B171:F171"/>
    <mergeCell ref="G171:H171"/>
    <mergeCell ref="B157:F157"/>
    <mergeCell ref="G157:H157"/>
    <mergeCell ref="B159:H159"/>
    <mergeCell ref="B160:F160"/>
    <mergeCell ref="G160:H160"/>
    <mergeCell ref="B161:F161"/>
    <mergeCell ref="G161:H161"/>
    <mergeCell ref="B162:F162"/>
    <mergeCell ref="G162:H162"/>
    <mergeCell ref="G163:H163"/>
    <mergeCell ref="B163:F163"/>
    <mergeCell ref="B164:F164"/>
    <mergeCell ref="G164:H164"/>
    <mergeCell ref="B165:F165"/>
    <mergeCell ref="B138:F138"/>
    <mergeCell ref="G138:H138"/>
    <mergeCell ref="G139:H139"/>
    <mergeCell ref="B139:F139"/>
    <mergeCell ref="B140:F140"/>
    <mergeCell ref="G140:H140"/>
    <mergeCell ref="B141:F141"/>
    <mergeCell ref="G141:H141"/>
    <mergeCell ref="B142:F142"/>
    <mergeCell ref="G142:H142"/>
    <mergeCell ref="B133:F133"/>
    <mergeCell ref="G133:H133"/>
    <mergeCell ref="B134:F134"/>
    <mergeCell ref="G134:H134"/>
    <mergeCell ref="B135:F135"/>
    <mergeCell ref="G135:H135"/>
    <mergeCell ref="B136:F136"/>
    <mergeCell ref="G136:H136"/>
    <mergeCell ref="B137:F137"/>
    <mergeCell ref="G137:H137"/>
    <mergeCell ref="G127:H127"/>
    <mergeCell ref="B127:F127"/>
    <mergeCell ref="B128:F128"/>
    <mergeCell ref="G128:H128"/>
    <mergeCell ref="B129:F129"/>
    <mergeCell ref="G129:H129"/>
    <mergeCell ref="B131:H131"/>
    <mergeCell ref="G132:H132"/>
    <mergeCell ref="B132:F132"/>
    <mergeCell ref="B122:F122"/>
    <mergeCell ref="G122:H122"/>
    <mergeCell ref="B123:F123"/>
    <mergeCell ref="G123:H123"/>
    <mergeCell ref="B124:F124"/>
    <mergeCell ref="G124:H124"/>
    <mergeCell ref="B125:F125"/>
    <mergeCell ref="G125:H125"/>
    <mergeCell ref="B126:F126"/>
    <mergeCell ref="G126:H126"/>
    <mergeCell ref="B116:F116"/>
    <mergeCell ref="G116:H116"/>
    <mergeCell ref="B117:F117"/>
    <mergeCell ref="G117:H117"/>
    <mergeCell ref="B118:F118"/>
    <mergeCell ref="G118:H118"/>
    <mergeCell ref="G119:H119"/>
    <mergeCell ref="G120:H120"/>
    <mergeCell ref="B121:F121"/>
    <mergeCell ref="G121:H121"/>
    <mergeCell ref="B62:F62"/>
    <mergeCell ref="G62:H62"/>
    <mergeCell ref="G63:H63"/>
    <mergeCell ref="B63:F63"/>
    <mergeCell ref="B64:F64"/>
    <mergeCell ref="G64:H64"/>
    <mergeCell ref="B65:F65"/>
    <mergeCell ref="G65:H65"/>
    <mergeCell ref="B66:F66"/>
    <mergeCell ref="G66:H66"/>
    <mergeCell ref="B57:F57"/>
    <mergeCell ref="G57:H57"/>
    <mergeCell ref="B58:F58"/>
    <mergeCell ref="G58:H58"/>
    <mergeCell ref="B59:F59"/>
    <mergeCell ref="G59:H59"/>
    <mergeCell ref="B60:F60"/>
    <mergeCell ref="G60:H60"/>
    <mergeCell ref="B61:F61"/>
    <mergeCell ref="G61:H61"/>
    <mergeCell ref="B115:F115"/>
    <mergeCell ref="G115:H115"/>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52:H52"/>
    <mergeCell ref="B53:H53"/>
    <mergeCell ref="B54:H54"/>
    <mergeCell ref="B55:F55"/>
    <mergeCell ref="G55:H55"/>
    <mergeCell ref="G56:H56"/>
    <mergeCell ref="B56:F56"/>
    <mergeCell ref="B110:F110"/>
    <mergeCell ref="G110:H110"/>
    <mergeCell ref="B111:F111"/>
    <mergeCell ref="G111:H111"/>
    <mergeCell ref="G112:H112"/>
    <mergeCell ref="B112:F112"/>
    <mergeCell ref="B113:F113"/>
    <mergeCell ref="G113:H113"/>
    <mergeCell ref="B114:F114"/>
    <mergeCell ref="G114:H114"/>
    <mergeCell ref="G105:H105"/>
    <mergeCell ref="B105:F105"/>
    <mergeCell ref="B106:F106"/>
    <mergeCell ref="G106:H106"/>
    <mergeCell ref="B107:F107"/>
    <mergeCell ref="G107:H107"/>
    <mergeCell ref="B108:F108"/>
    <mergeCell ref="G108:H108"/>
    <mergeCell ref="B109:F109"/>
    <mergeCell ref="G109:H109"/>
    <mergeCell ref="B100:F100"/>
    <mergeCell ref="G100:H100"/>
    <mergeCell ref="B101:F101"/>
    <mergeCell ref="G101:H101"/>
    <mergeCell ref="B102:F102"/>
    <mergeCell ref="G102:H102"/>
    <mergeCell ref="B103:F103"/>
    <mergeCell ref="G103:H103"/>
    <mergeCell ref="B104:F104"/>
    <mergeCell ref="G104:H104"/>
    <mergeCell ref="B95:F95"/>
    <mergeCell ref="G95:H95"/>
    <mergeCell ref="B96:F96"/>
    <mergeCell ref="G96:H96"/>
    <mergeCell ref="B97:F97"/>
    <mergeCell ref="G97:H97"/>
    <mergeCell ref="G98:H98"/>
    <mergeCell ref="B98:F98"/>
    <mergeCell ref="B99:F99"/>
    <mergeCell ref="G99:H99"/>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600e4-c8a3-44e9-bc74-bc1da4f1420e" xsi:nil="true"/>
    <lcf76f155ced4ddcb4097134ff3c332f xmlns="ef8c5c47-16cf-4833-ae34-1fcaa71d73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CB77B9-CCC0-417D-B311-445B7943ACE3}"/>
</file>

<file path=customXml/itemProps2.xml><?xml version="1.0" encoding="utf-8"?>
<ds:datastoreItem xmlns:ds="http://schemas.openxmlformats.org/officeDocument/2006/customXml" ds:itemID="{267FDF1D-DD1C-4E0B-BD87-5D79B91445B5}"/>
</file>

<file path=customXml/itemProps3.xml><?xml version="1.0" encoding="utf-8"?>
<ds:datastoreItem xmlns:ds="http://schemas.openxmlformats.org/officeDocument/2006/customXml" ds:itemID="{9930A649-DEFA-4A0A-8D50-05DE5BBDAA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2025-12-19T19:30:29Z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ies>
</file>