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brown12\Documents\"/>
    </mc:Choice>
  </mc:AlternateContent>
  <xr:revisionPtr revIDLastSave="0" documentId="11_2E1E693D5DFE059EE68D3F57D66DE2A57458B4F1" xr6:coauthVersionLast="47" xr6:coauthVersionMax="47" xr10:uidLastSave="{00000000-0000-0000-0000-000000000000}"/>
  <bookViews>
    <workbookView xWindow="0" yWindow="0" windowWidth="9240" windowHeight="2535" xr2:uid="{00000000-000D-0000-FFFF-FFFF00000000}"/>
  </bookViews>
  <sheets>
    <sheet name="FGITRND (1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27" i="1" l="1"/>
  <c r="D67" i="1"/>
  <c r="D8" i="1"/>
  <c r="D9" i="1"/>
  <c r="E22" i="1"/>
  <c r="D22" i="1" l="1"/>
  <c r="D69" i="1"/>
  <c r="D24" i="1" l="1"/>
  <c r="D71" i="1" s="1"/>
  <c r="E71" i="1" s="1"/>
</calcChain>
</file>

<file path=xl/sharedStrings.xml><?xml version="1.0" encoding="utf-8"?>
<sst xmlns="http://schemas.openxmlformats.org/spreadsheetml/2006/main" count="231" uniqueCount="163">
  <si>
    <t>'Activity Date'</t>
  </si>
  <si>
    <t>'Document'</t>
  </si>
  <si>
    <t>'Description'</t>
  </si>
  <si>
    <t>'Amount'</t>
  </si>
  <si>
    <t>Encumbered (not paid)</t>
  </si>
  <si>
    <t xml:space="preserve"> </t>
  </si>
  <si>
    <t>Budget 303692-384128-384840</t>
  </si>
  <si>
    <t>J2954383</t>
  </si>
  <si>
    <t>Use money from Program 1-508054</t>
  </si>
  <si>
    <t>J2952309</t>
  </si>
  <si>
    <t>Transfer from 1-459034</t>
  </si>
  <si>
    <t>AM005AE5</t>
  </si>
  <si>
    <t>KL384-078</t>
  </si>
  <si>
    <t>AM00595F</t>
  </si>
  <si>
    <t>I7800087</t>
  </si>
  <si>
    <t>Midwest Groundcovers LLC</t>
  </si>
  <si>
    <t>I7815294</t>
  </si>
  <si>
    <t>Possibility Place Nursery</t>
  </si>
  <si>
    <t>AM005726</t>
  </si>
  <si>
    <t>KL384-078 Work order 10719027</t>
  </si>
  <si>
    <t>AM005665</t>
  </si>
  <si>
    <t>KL384-078 Work order 10719027 cement finishers, laborers, engineers</t>
  </si>
  <si>
    <t>PCA36B77</t>
  </si>
  <si>
    <t>GPCV: SUNBELT RENTALS #304 Air Compressor rental</t>
  </si>
  <si>
    <t>GPCV: SUNBELT RENTALS #304 Environmental fee</t>
  </si>
  <si>
    <t>I7701885</t>
  </si>
  <si>
    <t>Pizzo Native Plant Nursery LLC Shipping</t>
  </si>
  <si>
    <t>Pizzo Native Plant Nursery LLC Plant order</t>
  </si>
  <si>
    <t>AM00555B</t>
  </si>
  <si>
    <t>I7711412</t>
  </si>
  <si>
    <t>North Creek Nurseries Inc shipping</t>
  </si>
  <si>
    <t>North Creek Nurseries Inc plants</t>
  </si>
  <si>
    <t>I7701786</t>
  </si>
  <si>
    <t>City of Urbana Mulch, rock, delivery</t>
  </si>
  <si>
    <t>AM005464</t>
  </si>
  <si>
    <t>AM0053B4</t>
  </si>
  <si>
    <t>KL384-078 Work order 10719027 transportation, laborers, engineers</t>
  </si>
  <si>
    <t>TOTAL EXPENSES</t>
  </si>
  <si>
    <t>Overage if encumbrances are paid</t>
  </si>
  <si>
    <t>F0410313</t>
  </si>
  <si>
    <t>HR Payroll 2019 BW 15 0</t>
  </si>
  <si>
    <t>F0408055</t>
  </si>
  <si>
    <t>HR Payroll 2019 BW 14 0</t>
  </si>
  <si>
    <t>F0417283</t>
  </si>
  <si>
    <t>HR Payroll 2019 BW 22 0</t>
  </si>
  <si>
    <t>F0416414</t>
  </si>
  <si>
    <t>HR Payroll 2019 BW 21 0</t>
  </si>
  <si>
    <t>F0415280</t>
  </si>
  <si>
    <t>HR Payroll 2019 BW 20 0</t>
  </si>
  <si>
    <t>F0414340</t>
  </si>
  <si>
    <t>HR Payroll 2019 BW 19 0</t>
  </si>
  <si>
    <t>F0413315</t>
  </si>
  <si>
    <t>HR Payroll 2019 BW 18 0</t>
  </si>
  <si>
    <t>F0412143</t>
  </si>
  <si>
    <t>HR Payroll 2019 BW 17 0</t>
  </si>
  <si>
    <t>F0411110</t>
  </si>
  <si>
    <t>HR Payroll 2019 BW 16 0</t>
  </si>
  <si>
    <t>F0417294</t>
  </si>
  <si>
    <t>F0416425</t>
  </si>
  <si>
    <t>F0415291</t>
  </si>
  <si>
    <t>F0414350</t>
  </si>
  <si>
    <t>F0413327</t>
  </si>
  <si>
    <t>F0412155</t>
  </si>
  <si>
    <t>F0411123</t>
  </si>
  <si>
    <t>F0410325</t>
  </si>
  <si>
    <t>F0407992</t>
  </si>
  <si>
    <t>F0407993</t>
  </si>
  <si>
    <t>AI061520</t>
  </si>
  <si>
    <t>IC141 - WC UIUC Auxiliary</t>
  </si>
  <si>
    <t>AI061315</t>
  </si>
  <si>
    <t>AI061228</t>
  </si>
  <si>
    <t>AI060906</t>
  </si>
  <si>
    <t>AI060822</t>
  </si>
  <si>
    <t>AI060537</t>
  </si>
  <si>
    <t>AI060429</t>
  </si>
  <si>
    <t>AI060280</t>
  </si>
  <si>
    <t>AI060058</t>
  </si>
  <si>
    <t>not used and applied to balance</t>
  </si>
  <si>
    <t>Date</t>
  </si>
  <si>
    <t>Document ID</t>
  </si>
  <si>
    <t>Description</t>
  </si>
  <si>
    <t>Amount</t>
  </si>
  <si>
    <t>Account</t>
  </si>
  <si>
    <t>Budget</t>
  </si>
  <si>
    <t>303692-384128-384829 Red Oak Rain Garden 2.0</t>
  </si>
  <si>
    <t>PCA3DTQB</t>
  </si>
  <si>
    <t>Weatheryourway</t>
  </si>
  <si>
    <t>J2927526</t>
  </si>
  <si>
    <t>Inv 4QtrCY20</t>
  </si>
  <si>
    <t>J2911248</t>
  </si>
  <si>
    <t>Inv 3QtrCY20</t>
  </si>
  <si>
    <t>PCA38TT</t>
  </si>
  <si>
    <t>Amazon</t>
  </si>
  <si>
    <t>PCA3C76B</t>
  </si>
  <si>
    <t>Fed Ex</t>
  </si>
  <si>
    <t>J2896979</t>
  </si>
  <si>
    <t>II7710801 on P1902254</t>
  </si>
  <si>
    <t>J2896976</t>
  </si>
  <si>
    <t>AM005465, KL384-073</t>
  </si>
  <si>
    <t>PCA3B7YZ</t>
  </si>
  <si>
    <t>Ageless Apparel</t>
  </si>
  <si>
    <t>J2881060</t>
  </si>
  <si>
    <t>E Brown Inv 4185</t>
  </si>
  <si>
    <t>J2881049</t>
  </si>
  <si>
    <t>PCA3B0TF</t>
  </si>
  <si>
    <t>Weather Your Way</t>
  </si>
  <si>
    <t>J2866353</t>
  </si>
  <si>
    <t>E Brown Inv 4173</t>
  </si>
  <si>
    <t>J2866340</t>
  </si>
  <si>
    <t>TC017K4C</t>
  </si>
  <si>
    <t>Circle K</t>
  </si>
  <si>
    <t>P1987950</t>
  </si>
  <si>
    <t>Michael Stevenson DBA Wood Shop</t>
  </si>
  <si>
    <t>Purchase Order</t>
  </si>
  <si>
    <t>J2844346</t>
  </si>
  <si>
    <t>Eliana Brown Inv #4 Qtr CY19</t>
  </si>
  <si>
    <t>PCA397DZ</t>
  </si>
  <si>
    <t>Prairie Moon</t>
  </si>
  <si>
    <t>124600/145300</t>
  </si>
  <si>
    <t>J2820542</t>
  </si>
  <si>
    <t>Eliana Brown Inv #3QtrCY19</t>
  </si>
  <si>
    <t>I7769287</t>
  </si>
  <si>
    <t>Advantage Trucking</t>
  </si>
  <si>
    <t>J2819498</t>
  </si>
  <si>
    <t>PCA37KTV Red Oak Signs</t>
  </si>
  <si>
    <t>PCA36EFD</t>
  </si>
  <si>
    <t>GPCV: PRAIRIE GARDENS earth auger</t>
  </si>
  <si>
    <t>J2815451</t>
  </si>
  <si>
    <t>PCA36B78 Sunbelt Rentals air compressor hose</t>
  </si>
  <si>
    <t>PCA361EW</t>
  </si>
  <si>
    <t>GPCV: BIG GROW HYDROPONICS Soil</t>
  </si>
  <si>
    <t>I7707549</t>
  </si>
  <si>
    <t>Illini Contractors Supply Inc String, flags</t>
  </si>
  <si>
    <t>PK003447</t>
  </si>
  <si>
    <t>Bagged meter</t>
  </si>
  <si>
    <t>IE864575</t>
  </si>
  <si>
    <t>Office Depot Inc color labels</t>
  </si>
  <si>
    <t>Office Depot Inc multipurpose label</t>
  </si>
  <si>
    <t>Office Depot Inc yardsticks</t>
  </si>
  <si>
    <t>PCA34AAY</t>
  </si>
  <si>
    <t>GPCV: PRAIRIE MOON Lady Fern</t>
  </si>
  <si>
    <t>GPCV: PRAIRIE MOON Shipping</t>
  </si>
  <si>
    <t>J2729632</t>
  </si>
  <si>
    <t>Transfer AM004E7C to Org 384128 Remove rock</t>
  </si>
  <si>
    <t>PCA32PUC</t>
  </si>
  <si>
    <t>Home Depot USA Incorporated Vermiculite</t>
  </si>
  <si>
    <t>PCA32KZT</t>
  </si>
  <si>
    <t>GPCV: PRAIRIE MOON Seeds</t>
  </si>
  <si>
    <t>PCA32MGM</t>
  </si>
  <si>
    <t>GPCV: AMZN Mktp US MB0ZC3370 Seed starter trays</t>
  </si>
  <si>
    <t>PCA328PN</t>
  </si>
  <si>
    <t>GPCV: WORDPRESS 872R1Y5UK8 Web hosting</t>
  </si>
  <si>
    <t>PCA329GS</t>
  </si>
  <si>
    <t>GPCV: NAME-CHEAP.COM Web name</t>
  </si>
  <si>
    <t>J2701181</t>
  </si>
  <si>
    <t>Transfer PCA2ZY1G to Org 384128 Fed Ex scanning</t>
  </si>
  <si>
    <t>J2699942</t>
  </si>
  <si>
    <t>Transfer AM004AC1 to Org 384128 Surveying</t>
  </si>
  <si>
    <t>AM0047AD</t>
  </si>
  <si>
    <t>KL384-070 Red Oak Garden signs</t>
  </si>
  <si>
    <t>PCA2YGY8</t>
  </si>
  <si>
    <t>GPCV: HANES GEO COMPONENTS Bionet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</si>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</sst>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\$* _(#,##0.00_);[Red]\$* \(#,##0.00\)"/>
    <numFmt numFmtId="166" formatCode="mm\-dd\-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>
      <alignment wrapText="1"/>
    </xf>
    <xf numFmtId="0" fontId="21" fillId="0" borderId="0">
      <alignment horizontal="center" wrapText="1"/>
    </xf>
    <xf numFmtId="165" fontId="20" fillId="0" borderId="0">
      <alignment horizontal="right" vertical="center"/>
    </xf>
    <xf numFmtId="166" fontId="20" fillId="0" borderId="0"/>
    <xf numFmtId="165" fontId="21" fillId="0" borderId="0">
      <alignment horizontal="right" vertical="center"/>
    </xf>
    <xf numFmtId="4" fontId="20" fillId="0" borderId="0">
      <alignment horizontal="right" vertical="center"/>
    </xf>
  </cellStyleXfs>
  <cellXfs count="23">
    <xf numFmtId="0" fontId="0" fillId="0" borderId="0" xfId="0"/>
    <xf numFmtId="22" fontId="0" fillId="0" borderId="0" xfId="0" applyNumberForma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14" fillId="0" borderId="0" xfId="0" applyNumberFormat="1" applyFont="1"/>
    <xf numFmtId="14" fontId="0" fillId="0" borderId="0" xfId="0" applyNumberFormat="1" applyAlignment="1">
      <alignment horizontal="left"/>
    </xf>
    <xf numFmtId="0" fontId="16" fillId="0" borderId="0" xfId="0" applyFont="1"/>
    <xf numFmtId="0" fontId="18" fillId="33" borderId="0" xfId="0" applyFont="1" applyFill="1"/>
    <xf numFmtId="0" fontId="19" fillId="33" borderId="0" xfId="0" applyFont="1" applyFill="1"/>
    <xf numFmtId="0" fontId="17" fillId="33" borderId="0" xfId="0" applyFont="1" applyFill="1"/>
    <xf numFmtId="0" fontId="0" fillId="33" borderId="0" xfId="0" applyFill="1"/>
    <xf numFmtId="44" fontId="0" fillId="33" borderId="0" xfId="0" applyNumberFormat="1" applyFill="1"/>
    <xf numFmtId="0" fontId="14" fillId="0" borderId="0" xfId="0" applyFont="1"/>
    <xf numFmtId="44" fontId="16" fillId="0" borderId="0" xfId="1" applyFont="1"/>
    <xf numFmtId="44" fontId="16" fillId="0" borderId="0" xfId="0" applyNumberFormat="1" applyFont="1"/>
    <xf numFmtId="44" fontId="0" fillId="0" borderId="0" xfId="0" applyNumberFormat="1" applyAlignment="1">
      <alignment horizontal="left"/>
    </xf>
    <xf numFmtId="44" fontId="0" fillId="0" borderId="0" xfId="1" applyFont="1" applyFill="1"/>
    <xf numFmtId="44" fontId="16" fillId="0" borderId="0" xfId="1" applyFont="1" applyFill="1"/>
    <xf numFmtId="44" fontId="19" fillId="0" borderId="0" xfId="1" applyFont="1" applyFill="1"/>
    <xf numFmtId="44" fontId="1" fillId="0" borderId="0" xfId="1" applyFont="1" applyFill="1"/>
    <xf numFmtId="44" fontId="14" fillId="0" borderId="0" xfId="1" applyFont="1" applyFill="1"/>
    <xf numFmtId="44" fontId="18" fillId="0" borderId="0" xfId="1" applyFont="1" applyFill="1"/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Style" xfId="46" xr:uid="{00000000-0005-0000-0000-00001C000000}"/>
    <cellStyle name="dateStyle" xfId="47" xr:uid="{00000000-0005-0000-0000-00001D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Style" xfId="44" xr:uid="{00000000-0005-0000-0000-000024000000}"/>
    <cellStyle name="headingStyleCenter" xfId="45" xr:uid="{00000000-0005-0000-0000-000025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A000000}"/>
    <cellStyle name="Note" xfId="16" builtinId="10" customBuiltin="1"/>
    <cellStyle name="Output" xfId="11" builtinId="21" customBuiltin="1"/>
    <cellStyle name="psQuantityStyle" xfId="49" xr:uid="{00000000-0005-0000-0000-00002D000000}"/>
    <cellStyle name="Title" xfId="2" builtinId="15" customBuiltin="1"/>
    <cellStyle name="Total" xfId="18" builtinId="25" customBuiltin="1"/>
    <cellStyle name="totalStyle" xfId="48" xr:uid="{00000000-0005-0000-0000-000030000000}"/>
    <cellStyle name="Warning Text" xfId="15" builtinId="11" customBuiltin="1"/>
  </cellStyles>
  <dxfs count="0"/>
  <tableStyles count="0" defaultTableStyle="TableStyleMedium2" defaultPivotStyle="PivotStyleLight16"/>
  <colors>
    <mruColors>
      <color rgb="FFFFCCCC"/>
      <color rgb="FFFF9933"/>
      <color rgb="FF99FF66"/>
      <color rgb="FF9999FF"/>
      <color rgb="FF99CCFF"/>
      <color rgb="FF6699FF"/>
      <color rgb="FF996600"/>
      <color rgb="FF996633"/>
      <color rgb="FFCC99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tabSelected="1" topLeftCell="A115" zoomScale="140" zoomScaleNormal="140" workbookViewId="0">
      <selection activeCell="B128" sqref="B128"/>
    </sheetView>
  </sheetViews>
  <sheetFormatPr defaultRowHeight="15"/>
  <cols>
    <col min="1" max="1" width="16.5703125" customWidth="1"/>
    <col min="2" max="2" width="13" customWidth="1"/>
    <col min="3" max="3" width="40.42578125" customWidth="1"/>
    <col min="4" max="4" width="14.5703125" style="2" bestFit="1" customWidth="1"/>
    <col min="5" max="5" width="13.5703125" customWidth="1"/>
    <col min="6" max="6" width="9.85546875" customWidth="1"/>
    <col min="7" max="7" width="15.140625" customWidth="1"/>
    <col min="8" max="8" width="3.42578125" customWidth="1"/>
    <col min="9" max="9" width="15.42578125" customWidth="1"/>
    <col min="10" max="10" width="11.5703125" bestFit="1" customWidth="1"/>
    <col min="11" max="11" width="2.7109375" customWidth="1"/>
    <col min="12" max="12" width="11.5703125" bestFit="1" customWidth="1"/>
    <col min="14" max="14" width="11.5703125" bestFit="1" customWidth="1"/>
    <col min="16" max="16" width="13" customWidth="1"/>
    <col min="17" max="17" width="11" customWidth="1"/>
  </cols>
  <sheetData>
    <row r="1" spans="1:16">
      <c r="A1" t="s">
        <v>0</v>
      </c>
      <c r="B1" t="s">
        <v>1</v>
      </c>
      <c r="C1" t="s">
        <v>2</v>
      </c>
      <c r="D1" s="2" t="s">
        <v>3</v>
      </c>
      <c r="E1" t="s">
        <v>4</v>
      </c>
      <c r="P1" s="3" t="s">
        <v>5</v>
      </c>
    </row>
    <row r="3" spans="1:16">
      <c r="A3" s="1"/>
      <c r="C3" s="7" t="s">
        <v>6</v>
      </c>
      <c r="D3" s="14">
        <v>24600</v>
      </c>
    </row>
    <row r="4" spans="1:16">
      <c r="A4" s="1">
        <v>44326</v>
      </c>
      <c r="B4" t="s">
        <v>7</v>
      </c>
      <c r="C4" t="s">
        <v>8</v>
      </c>
      <c r="D4" s="2">
        <v>-11720</v>
      </c>
      <c r="F4">
        <v>142100</v>
      </c>
      <c r="I4" s="5"/>
      <c r="J4" s="13"/>
      <c r="M4" s="13"/>
      <c r="N4" s="13"/>
      <c r="O4" s="13"/>
    </row>
    <row r="5" spans="1:16">
      <c r="A5" s="1">
        <v>44317</v>
      </c>
      <c r="B5" t="s">
        <v>9</v>
      </c>
      <c r="C5" t="s">
        <v>10</v>
      </c>
      <c r="D5" s="2">
        <v>-5054.59</v>
      </c>
      <c r="F5">
        <v>417001</v>
      </c>
    </row>
    <row r="6" spans="1:16">
      <c r="A6" s="1">
        <v>43951</v>
      </c>
      <c r="B6" t="s">
        <v>11</v>
      </c>
      <c r="C6" t="s">
        <v>12</v>
      </c>
      <c r="D6" s="17">
        <v>-9284.93</v>
      </c>
      <c r="F6">
        <v>142100</v>
      </c>
      <c r="G6" s="3"/>
    </row>
    <row r="7" spans="1:16">
      <c r="A7" s="1">
        <v>43890</v>
      </c>
      <c r="B7" t="s">
        <v>13</v>
      </c>
      <c r="C7" t="s">
        <v>12</v>
      </c>
      <c r="D7" s="17">
        <v>86.81</v>
      </c>
      <c r="F7">
        <v>142100</v>
      </c>
    </row>
    <row r="8" spans="1:16">
      <c r="A8" s="1">
        <v>43838</v>
      </c>
      <c r="B8" t="s">
        <v>14</v>
      </c>
      <c r="C8" t="s">
        <v>15</v>
      </c>
      <c r="D8" s="17">
        <f>3027.85+462.9</f>
        <v>3490.75</v>
      </c>
      <c r="E8">
        <v>503.81</v>
      </c>
      <c r="F8">
        <v>124907</v>
      </c>
    </row>
    <row r="9" spans="1:16">
      <c r="A9" s="1">
        <v>43815</v>
      </c>
      <c r="B9" t="s">
        <v>16</v>
      </c>
      <c r="C9" t="s">
        <v>17</v>
      </c>
      <c r="D9" s="17">
        <f>3159.5+425</f>
        <v>3584.5</v>
      </c>
      <c r="F9">
        <v>124907</v>
      </c>
    </row>
    <row r="10" spans="1:16">
      <c r="A10" s="1">
        <v>43799</v>
      </c>
      <c r="B10" t="s">
        <v>18</v>
      </c>
      <c r="C10" t="s">
        <v>19</v>
      </c>
      <c r="D10" s="17">
        <v>320</v>
      </c>
      <c r="F10">
        <v>142100</v>
      </c>
    </row>
    <row r="11" spans="1:16">
      <c r="A11" s="1">
        <v>43769</v>
      </c>
      <c r="B11" t="s">
        <v>20</v>
      </c>
      <c r="C11" t="s">
        <v>21</v>
      </c>
      <c r="D11" s="17">
        <v>4086.02</v>
      </c>
      <c r="F11">
        <v>142100</v>
      </c>
    </row>
    <row r="12" spans="1:16">
      <c r="A12" s="1">
        <v>43739</v>
      </c>
      <c r="B12" t="s">
        <v>22</v>
      </c>
      <c r="C12" t="s">
        <v>23</v>
      </c>
      <c r="D12" s="17">
        <v>217</v>
      </c>
      <c r="F12">
        <v>126050</v>
      </c>
    </row>
    <row r="13" spans="1:16">
      <c r="A13" s="1">
        <v>43739</v>
      </c>
      <c r="B13" t="s">
        <v>22</v>
      </c>
      <c r="C13" t="s">
        <v>24</v>
      </c>
      <c r="D13" s="17">
        <v>3.47</v>
      </c>
      <c r="F13">
        <v>142350</v>
      </c>
    </row>
    <row r="14" spans="1:16">
      <c r="A14" s="1">
        <v>43741</v>
      </c>
      <c r="B14" t="s">
        <v>25</v>
      </c>
      <c r="C14" t="s">
        <v>26</v>
      </c>
      <c r="D14" s="17">
        <v>95</v>
      </c>
      <c r="F14">
        <v>124907</v>
      </c>
      <c r="I14" s="3"/>
    </row>
    <row r="15" spans="1:16">
      <c r="A15" s="1">
        <v>43741.364583333336</v>
      </c>
      <c r="B15" t="s">
        <v>25</v>
      </c>
      <c r="C15" t="s">
        <v>27</v>
      </c>
      <c r="D15" s="17">
        <v>3068.24</v>
      </c>
      <c r="E15" s="3"/>
      <c r="F15">
        <v>124907</v>
      </c>
    </row>
    <row r="16" spans="1:16">
      <c r="A16" s="1">
        <v>43738</v>
      </c>
      <c r="B16" t="s">
        <v>28</v>
      </c>
      <c r="C16" t="s">
        <v>21</v>
      </c>
      <c r="D16" s="17">
        <v>31305.88</v>
      </c>
      <c r="F16">
        <v>142100</v>
      </c>
    </row>
    <row r="17" spans="1:13">
      <c r="A17" s="1">
        <v>43732.366666666669</v>
      </c>
      <c r="B17" t="s">
        <v>29</v>
      </c>
      <c r="C17" t="s">
        <v>30</v>
      </c>
      <c r="D17" s="17">
        <v>280.07</v>
      </c>
      <c r="F17">
        <v>124907</v>
      </c>
      <c r="J17" s="3"/>
    </row>
    <row r="18" spans="1:13">
      <c r="A18" s="1">
        <v>43732.366666666669</v>
      </c>
      <c r="B18" t="s">
        <v>29</v>
      </c>
      <c r="C18" t="s">
        <v>31</v>
      </c>
      <c r="D18" s="17">
        <v>3052.17</v>
      </c>
      <c r="E18" s="3">
        <v>73.930000000000007</v>
      </c>
      <c r="F18">
        <v>124907</v>
      </c>
      <c r="J18" s="3"/>
    </row>
    <row r="19" spans="1:13">
      <c r="A19" s="1">
        <v>43721</v>
      </c>
      <c r="B19" t="s">
        <v>32</v>
      </c>
      <c r="C19" t="s">
        <v>33</v>
      </c>
      <c r="D19" s="17">
        <v>4265</v>
      </c>
      <c r="E19">
        <v>895</v>
      </c>
      <c r="F19">
        <v>124600</v>
      </c>
    </row>
    <row r="20" spans="1:13">
      <c r="A20" s="1">
        <v>43708</v>
      </c>
      <c r="B20" t="s">
        <v>34</v>
      </c>
      <c r="C20" t="s">
        <v>21</v>
      </c>
      <c r="D20" s="17">
        <v>7655.38</v>
      </c>
      <c r="F20">
        <v>142100</v>
      </c>
    </row>
    <row r="21" spans="1:13">
      <c r="A21" s="1">
        <v>43677</v>
      </c>
      <c r="B21" t="s">
        <v>35</v>
      </c>
      <c r="C21" t="s">
        <v>36</v>
      </c>
      <c r="D21" s="17">
        <v>2367.17</v>
      </c>
      <c r="E21" s="3"/>
      <c r="F21">
        <v>142100</v>
      </c>
      <c r="I21" s="8"/>
      <c r="J21" s="8"/>
    </row>
    <row r="22" spans="1:13">
      <c r="C22" t="s">
        <v>37</v>
      </c>
      <c r="D22" s="17">
        <f>SUM(D6:D21)</f>
        <v>54592.529999999992</v>
      </c>
      <c r="E22" s="3">
        <f>SUM(E8:E21)</f>
        <v>1472.74</v>
      </c>
    </row>
    <row r="23" spans="1:13">
      <c r="D23" s="17"/>
      <c r="G23" s="3"/>
      <c r="J23" s="3"/>
      <c r="L23" s="5"/>
      <c r="M23" s="4"/>
    </row>
    <row r="24" spans="1:13">
      <c r="C24" t="s">
        <v>38</v>
      </c>
      <c r="D24" s="17">
        <f>D3-(D22+E22)</f>
        <v>-31465.26999999999</v>
      </c>
      <c r="E24" s="3"/>
      <c r="I24" s="11"/>
      <c r="J24" s="11"/>
    </row>
    <row r="25" spans="1:13">
      <c r="D25" s="17"/>
      <c r="I25" s="12"/>
      <c r="J25" s="11"/>
    </row>
    <row r="26" spans="1:13">
      <c r="A26" s="1"/>
      <c r="C26" s="7" t="s">
        <v>6</v>
      </c>
      <c r="D26" s="18">
        <v>13503</v>
      </c>
    </row>
    <row r="27" spans="1:13">
      <c r="A27" s="1"/>
      <c r="C27" s="7" t="s">
        <v>6</v>
      </c>
      <c r="D27" s="18">
        <v>9515.44</v>
      </c>
    </row>
    <row r="28" spans="1:13">
      <c r="A28" s="1"/>
      <c r="D28" s="17"/>
    </row>
    <row r="29" spans="1:13">
      <c r="A29" s="1">
        <v>43663</v>
      </c>
      <c r="B29" t="s">
        <v>39</v>
      </c>
      <c r="C29" t="s">
        <v>40</v>
      </c>
      <c r="D29" s="17">
        <v>615</v>
      </c>
      <c r="E29">
        <v>215100</v>
      </c>
      <c r="G29" s="3"/>
      <c r="I29" s="3"/>
    </row>
    <row r="30" spans="1:13">
      <c r="A30" s="1">
        <v>43656</v>
      </c>
      <c r="B30" t="s">
        <v>41</v>
      </c>
      <c r="C30" t="s">
        <v>42</v>
      </c>
      <c r="D30" s="19">
        <v>975</v>
      </c>
      <c r="E30">
        <v>215100</v>
      </c>
      <c r="I30" s="9"/>
      <c r="J30" s="10"/>
      <c r="K30" s="11"/>
    </row>
    <row r="31" spans="1:13">
      <c r="A31" s="1">
        <v>43738</v>
      </c>
      <c r="B31" t="s">
        <v>43</v>
      </c>
      <c r="C31" t="s">
        <v>44</v>
      </c>
      <c r="D31" s="19">
        <v>1009.8</v>
      </c>
      <c r="E31">
        <v>215200</v>
      </c>
    </row>
    <row r="32" spans="1:13">
      <c r="A32" s="1">
        <v>43724</v>
      </c>
      <c r="B32" t="s">
        <v>45</v>
      </c>
      <c r="C32" t="s">
        <v>46</v>
      </c>
      <c r="D32" s="19">
        <v>1752</v>
      </c>
      <c r="E32">
        <v>215200</v>
      </c>
    </row>
    <row r="33" spans="1:5">
      <c r="A33" s="1">
        <v>43740</v>
      </c>
      <c r="B33" t="s">
        <v>47</v>
      </c>
      <c r="C33" t="s">
        <v>48</v>
      </c>
      <c r="D33" s="19">
        <v>2560.5</v>
      </c>
      <c r="E33">
        <v>215200</v>
      </c>
    </row>
    <row r="34" spans="1:5">
      <c r="A34" s="1">
        <v>43726</v>
      </c>
      <c r="B34" t="s">
        <v>49</v>
      </c>
      <c r="C34" t="s">
        <v>50</v>
      </c>
      <c r="D34" s="19">
        <v>2055.5500000000002</v>
      </c>
      <c r="E34">
        <v>215200</v>
      </c>
    </row>
    <row r="35" spans="1:5">
      <c r="A35" s="1">
        <v>43712</v>
      </c>
      <c r="B35" t="s">
        <v>51</v>
      </c>
      <c r="C35" t="s">
        <v>52</v>
      </c>
      <c r="D35" s="19">
        <v>2067</v>
      </c>
      <c r="E35">
        <v>215200</v>
      </c>
    </row>
    <row r="36" spans="1:5">
      <c r="A36" s="1">
        <v>43698</v>
      </c>
      <c r="B36" t="s">
        <v>53</v>
      </c>
      <c r="C36" t="s">
        <v>54</v>
      </c>
      <c r="D36" s="19">
        <v>1823.5</v>
      </c>
      <c r="E36">
        <v>215200</v>
      </c>
    </row>
    <row r="37" spans="1:5">
      <c r="A37" s="1">
        <v>43684</v>
      </c>
      <c r="B37" t="s">
        <v>55</v>
      </c>
      <c r="C37" t="s">
        <v>56</v>
      </c>
      <c r="D37" s="19">
        <v>1510</v>
      </c>
      <c r="E37">
        <v>215200</v>
      </c>
    </row>
    <row r="38" spans="1:5">
      <c r="A38" s="1">
        <v>43663</v>
      </c>
      <c r="B38" t="s">
        <v>39</v>
      </c>
      <c r="C38" t="s">
        <v>40</v>
      </c>
      <c r="D38" s="19">
        <v>977.5</v>
      </c>
      <c r="E38">
        <v>215200</v>
      </c>
    </row>
    <row r="39" spans="1:5">
      <c r="A39" s="1">
        <v>43656</v>
      </c>
      <c r="B39" t="s">
        <v>41</v>
      </c>
      <c r="C39" t="s">
        <v>42</v>
      </c>
      <c r="D39" s="19">
        <v>1952.5</v>
      </c>
      <c r="E39">
        <v>215200</v>
      </c>
    </row>
    <row r="40" spans="1:5">
      <c r="A40" s="1">
        <v>43768</v>
      </c>
      <c r="B40" t="s">
        <v>57</v>
      </c>
      <c r="C40" t="s">
        <v>44</v>
      </c>
      <c r="D40" s="19">
        <v>62.61</v>
      </c>
      <c r="E40">
        <v>219110</v>
      </c>
    </row>
    <row r="41" spans="1:5">
      <c r="A41" s="1">
        <v>43754</v>
      </c>
      <c r="B41" t="s">
        <v>58</v>
      </c>
      <c r="C41" t="s">
        <v>46</v>
      </c>
      <c r="D41" s="19">
        <v>108.61</v>
      </c>
      <c r="E41">
        <v>219110</v>
      </c>
    </row>
    <row r="42" spans="1:5">
      <c r="A42" s="1">
        <v>43740</v>
      </c>
      <c r="B42" t="s">
        <v>59</v>
      </c>
      <c r="C42" t="s">
        <v>48</v>
      </c>
      <c r="D42" s="19">
        <v>158.76</v>
      </c>
      <c r="E42">
        <v>219110</v>
      </c>
    </row>
    <row r="43" spans="1:5">
      <c r="A43" s="1">
        <v>43726</v>
      </c>
      <c r="B43" t="s">
        <v>60</v>
      </c>
      <c r="C43" t="s">
        <v>50</v>
      </c>
      <c r="D43" s="19">
        <v>127.44</v>
      </c>
      <c r="E43">
        <v>219110</v>
      </c>
    </row>
    <row r="44" spans="1:5">
      <c r="A44" s="1">
        <v>43712</v>
      </c>
      <c r="B44" t="s">
        <v>61</v>
      </c>
      <c r="C44" t="s">
        <v>52</v>
      </c>
      <c r="D44" s="19">
        <v>128.16</v>
      </c>
      <c r="E44">
        <v>219110</v>
      </c>
    </row>
    <row r="45" spans="1:5">
      <c r="A45" s="1">
        <v>43698</v>
      </c>
      <c r="B45" t="s">
        <v>62</v>
      </c>
      <c r="C45" t="s">
        <v>54</v>
      </c>
      <c r="D45" s="19">
        <v>113.06</v>
      </c>
      <c r="E45">
        <v>219110</v>
      </c>
    </row>
    <row r="46" spans="1:5">
      <c r="A46" s="1">
        <v>43684</v>
      </c>
      <c r="B46" t="s">
        <v>63</v>
      </c>
      <c r="C46" t="s">
        <v>56</v>
      </c>
      <c r="D46" s="19">
        <v>93.61</v>
      </c>
      <c r="E46">
        <v>219110</v>
      </c>
    </row>
    <row r="47" spans="1:5">
      <c r="A47" s="1">
        <v>43663</v>
      </c>
      <c r="B47" t="s">
        <v>64</v>
      </c>
      <c r="C47" t="s">
        <v>40</v>
      </c>
      <c r="D47" s="19">
        <v>60.61</v>
      </c>
      <c r="E47">
        <v>219110</v>
      </c>
    </row>
    <row r="48" spans="1:5">
      <c r="A48" s="1">
        <v>43768</v>
      </c>
      <c r="B48" t="s">
        <v>57</v>
      </c>
      <c r="C48" t="s">
        <v>44</v>
      </c>
      <c r="D48" s="19">
        <v>14.64</v>
      </c>
      <c r="E48">
        <v>219210</v>
      </c>
    </row>
    <row r="49" spans="1:5">
      <c r="A49" s="1">
        <v>43754</v>
      </c>
      <c r="B49" t="s">
        <v>58</v>
      </c>
      <c r="C49" t="s">
        <v>46</v>
      </c>
      <c r="D49" s="19">
        <v>25.41</v>
      </c>
      <c r="E49">
        <v>219210</v>
      </c>
    </row>
    <row r="50" spans="1:5">
      <c r="A50" s="1">
        <v>43740</v>
      </c>
      <c r="B50" t="s">
        <v>59</v>
      </c>
      <c r="C50" t="s">
        <v>48</v>
      </c>
      <c r="D50" s="19">
        <v>37.130000000000003</v>
      </c>
      <c r="E50">
        <v>219210</v>
      </c>
    </row>
    <row r="51" spans="1:5">
      <c r="A51" s="1">
        <v>43726</v>
      </c>
      <c r="B51" t="s">
        <v>60</v>
      </c>
      <c r="C51" t="s">
        <v>50</v>
      </c>
      <c r="D51" s="19">
        <v>29.8</v>
      </c>
      <c r="E51">
        <v>219210</v>
      </c>
    </row>
    <row r="52" spans="1:5">
      <c r="A52" s="1">
        <v>43712</v>
      </c>
      <c r="B52" t="s">
        <v>61</v>
      </c>
      <c r="C52" t="s">
        <v>52</v>
      </c>
      <c r="D52" s="19">
        <v>29.97</v>
      </c>
      <c r="E52">
        <v>219210</v>
      </c>
    </row>
    <row r="53" spans="1:5">
      <c r="A53" s="1">
        <v>43692.019444444442</v>
      </c>
      <c r="B53" t="s">
        <v>62</v>
      </c>
      <c r="C53" t="s">
        <v>54</v>
      </c>
      <c r="D53" s="19">
        <v>26.44</v>
      </c>
      <c r="E53">
        <v>219210</v>
      </c>
    </row>
    <row r="54" spans="1:5">
      <c r="A54" s="1">
        <v>43678.01458333333</v>
      </c>
      <c r="B54" t="s">
        <v>63</v>
      </c>
      <c r="C54" t="s">
        <v>56</v>
      </c>
      <c r="D54" s="19">
        <v>21.89</v>
      </c>
      <c r="E54">
        <v>219210</v>
      </c>
    </row>
    <row r="55" spans="1:5">
      <c r="A55" s="1">
        <v>43663</v>
      </c>
      <c r="B55" t="s">
        <v>64</v>
      </c>
      <c r="C55" t="s">
        <v>40</v>
      </c>
      <c r="D55" s="19">
        <v>14.19</v>
      </c>
      <c r="E55">
        <v>219210</v>
      </c>
    </row>
    <row r="56" spans="1:5">
      <c r="A56" s="1">
        <v>43646</v>
      </c>
      <c r="B56" t="s">
        <v>65</v>
      </c>
      <c r="C56" t="s">
        <v>42</v>
      </c>
      <c r="D56" s="19">
        <v>121.06</v>
      </c>
      <c r="E56">
        <v>219110</v>
      </c>
    </row>
    <row r="57" spans="1:5">
      <c r="A57" s="1">
        <v>43646</v>
      </c>
      <c r="B57" t="s">
        <v>66</v>
      </c>
      <c r="C57" t="s">
        <v>42</v>
      </c>
      <c r="D57" s="19">
        <v>28.3</v>
      </c>
      <c r="E57">
        <v>219210</v>
      </c>
    </row>
    <row r="58" spans="1:5">
      <c r="A58" s="1">
        <v>43762.824305555558</v>
      </c>
      <c r="B58" t="s">
        <v>67</v>
      </c>
      <c r="C58" t="s">
        <v>68</v>
      </c>
      <c r="D58" s="19">
        <v>5.75</v>
      </c>
      <c r="E58">
        <v>219240</v>
      </c>
    </row>
    <row r="59" spans="1:5" ht="15.75" customHeight="1">
      <c r="A59" s="1">
        <v>43748.824999999997</v>
      </c>
      <c r="B59" t="s">
        <v>69</v>
      </c>
      <c r="C59" t="s">
        <v>68</v>
      </c>
      <c r="D59" s="19">
        <v>9.99</v>
      </c>
      <c r="E59">
        <v>219240</v>
      </c>
    </row>
    <row r="60" spans="1:5">
      <c r="A60" s="1">
        <v>43742</v>
      </c>
      <c r="B60" t="s">
        <v>70</v>
      </c>
      <c r="C60" t="s">
        <v>68</v>
      </c>
      <c r="D60" s="19">
        <v>14.59</v>
      </c>
      <c r="E60">
        <v>219240</v>
      </c>
    </row>
    <row r="61" spans="1:5">
      <c r="A61" s="1">
        <v>43720.874305555553</v>
      </c>
      <c r="B61" t="s">
        <v>71</v>
      </c>
      <c r="C61" t="s">
        <v>68</v>
      </c>
      <c r="D61" s="19">
        <v>11.72</v>
      </c>
      <c r="E61">
        <v>219240</v>
      </c>
    </row>
    <row r="62" spans="1:5">
      <c r="A62" s="1">
        <v>43714</v>
      </c>
      <c r="B62" t="s">
        <v>72</v>
      </c>
      <c r="C62" t="s">
        <v>68</v>
      </c>
      <c r="D62" s="19">
        <v>11.78</v>
      </c>
      <c r="E62">
        <v>219240</v>
      </c>
    </row>
    <row r="63" spans="1:5">
      <c r="A63" s="1">
        <v>43693.052777777775</v>
      </c>
      <c r="B63" t="s">
        <v>73</v>
      </c>
      <c r="C63" t="s">
        <v>68</v>
      </c>
      <c r="D63" s="19">
        <v>10.4</v>
      </c>
      <c r="E63">
        <v>219240</v>
      </c>
    </row>
    <row r="64" spans="1:5">
      <c r="A64" s="1">
        <v>43685.822222222225</v>
      </c>
      <c r="B64" t="s">
        <v>74</v>
      </c>
      <c r="C64" t="s">
        <v>68</v>
      </c>
      <c r="D64" s="19">
        <v>8.6</v>
      </c>
      <c r="E64">
        <v>219240</v>
      </c>
    </row>
    <row r="65" spans="1:10">
      <c r="A65" s="1">
        <v>43677</v>
      </c>
      <c r="B65" t="s">
        <v>75</v>
      </c>
      <c r="C65" t="s">
        <v>68</v>
      </c>
      <c r="D65" s="19">
        <v>9.08</v>
      </c>
      <c r="E65">
        <v>219240</v>
      </c>
    </row>
    <row r="66" spans="1:10">
      <c r="A66" s="1">
        <v>43646</v>
      </c>
      <c r="B66" t="s">
        <v>76</v>
      </c>
      <c r="C66" t="s">
        <v>68</v>
      </c>
      <c r="D66" s="19">
        <v>20.49</v>
      </c>
      <c r="E66">
        <v>219420</v>
      </c>
      <c r="G66" s="3"/>
      <c r="J66" s="3"/>
    </row>
    <row r="67" spans="1:10">
      <c r="D67" s="17">
        <f>SUM(D29:D66)</f>
        <v>18602.440000000002</v>
      </c>
    </row>
    <row r="68" spans="1:10">
      <c r="D68" s="17"/>
    </row>
    <row r="69" spans="1:10">
      <c r="D69" s="17">
        <f>(D26+D27)-D67</f>
        <v>4416</v>
      </c>
      <c r="E69" t="s">
        <v>77</v>
      </c>
    </row>
    <row r="70" spans="1:10">
      <c r="D70" s="17"/>
      <c r="F70" s="3"/>
    </row>
    <row r="71" spans="1:10">
      <c r="D71" s="17">
        <f>D69+D24</f>
        <v>-27049.26999999999</v>
      </c>
      <c r="E71" s="3">
        <f>D71+E22</f>
        <v>-25576.529999999988</v>
      </c>
    </row>
    <row r="72" spans="1:10">
      <c r="D72" s="17"/>
    </row>
    <row r="73" spans="1:10">
      <c r="A73" s="6" t="s">
        <v>78</v>
      </c>
      <c r="B73" t="s">
        <v>79</v>
      </c>
      <c r="C73" t="s">
        <v>80</v>
      </c>
      <c r="D73" s="17" t="s">
        <v>81</v>
      </c>
      <c r="E73" t="s">
        <v>82</v>
      </c>
    </row>
    <row r="74" spans="1:10">
      <c r="A74" s="6"/>
      <c r="D74" s="17"/>
    </row>
    <row r="75" spans="1:10">
      <c r="A75" s="6"/>
      <c r="B75" t="s">
        <v>83</v>
      </c>
      <c r="C75" s="7" t="s">
        <v>84</v>
      </c>
      <c r="D75" s="17">
        <v>9000</v>
      </c>
    </row>
    <row r="76" spans="1:10">
      <c r="A76" s="6"/>
      <c r="D76" s="17"/>
    </row>
    <row r="77" spans="1:10">
      <c r="A77" s="6">
        <v>44218</v>
      </c>
      <c r="B77" t="s">
        <v>85</v>
      </c>
      <c r="C77" t="s">
        <v>86</v>
      </c>
      <c r="D77" s="17">
        <v>49.75</v>
      </c>
      <c r="E77">
        <v>124980</v>
      </c>
      <c r="G77" s="3"/>
    </row>
    <row r="78" spans="1:10">
      <c r="A78" s="6">
        <v>44218</v>
      </c>
      <c r="B78" t="s">
        <v>85</v>
      </c>
      <c r="C78" t="s">
        <v>86</v>
      </c>
      <c r="D78" s="17">
        <v>9.25</v>
      </c>
      <c r="E78">
        <v>145300</v>
      </c>
    </row>
    <row r="79" spans="1:10">
      <c r="A79" s="6">
        <v>44208</v>
      </c>
      <c r="B79" t="s">
        <v>87</v>
      </c>
      <c r="C79" t="s">
        <v>88</v>
      </c>
      <c r="D79" s="17">
        <v>5.97</v>
      </c>
      <c r="E79">
        <v>142900</v>
      </c>
    </row>
    <row r="80" spans="1:10">
      <c r="A80" s="6">
        <v>44127</v>
      </c>
      <c r="B80" t="s">
        <v>89</v>
      </c>
      <c r="C80" t="s">
        <v>90</v>
      </c>
      <c r="D80" s="17">
        <v>49.76</v>
      </c>
      <c r="E80">
        <v>142900</v>
      </c>
    </row>
    <row r="81" spans="1:13">
      <c r="A81" s="6">
        <v>44094</v>
      </c>
      <c r="B81" t="s">
        <v>91</v>
      </c>
      <c r="C81" t="s">
        <v>92</v>
      </c>
      <c r="D81" s="17">
        <v>22.99</v>
      </c>
      <c r="E81">
        <v>121100</v>
      </c>
      <c r="G81" s="16"/>
    </row>
    <row r="82" spans="1:13">
      <c r="A82" s="6">
        <v>44089</v>
      </c>
      <c r="B82" t="s">
        <v>93</v>
      </c>
      <c r="C82" t="s">
        <v>94</v>
      </c>
      <c r="D82" s="17">
        <v>60</v>
      </c>
      <c r="E82">
        <v>129370</v>
      </c>
    </row>
    <row r="83" spans="1:13">
      <c r="A83" s="6">
        <v>44062</v>
      </c>
      <c r="B83" t="s">
        <v>95</v>
      </c>
      <c r="C83" t="s">
        <v>96</v>
      </c>
      <c r="D83" s="17">
        <v>245</v>
      </c>
      <c r="E83">
        <v>124909</v>
      </c>
    </row>
    <row r="84" spans="1:13">
      <c r="A84" s="6">
        <v>44062</v>
      </c>
      <c r="B84" t="s">
        <v>97</v>
      </c>
      <c r="C84" t="s">
        <v>98</v>
      </c>
      <c r="D84" s="17">
        <v>2001.47</v>
      </c>
      <c r="E84">
        <v>142100</v>
      </c>
    </row>
    <row r="85" spans="1:13">
      <c r="A85" s="6">
        <v>44019</v>
      </c>
      <c r="B85" t="s">
        <v>99</v>
      </c>
      <c r="C85" t="s">
        <v>100</v>
      </c>
      <c r="D85" s="17">
        <v>72</v>
      </c>
      <c r="E85">
        <v>129308</v>
      </c>
    </row>
    <row r="86" spans="1:13">
      <c r="A86" s="6">
        <v>44012</v>
      </c>
      <c r="B86" t="s">
        <v>101</v>
      </c>
      <c r="C86" t="s">
        <v>102</v>
      </c>
      <c r="D86" s="20">
        <v>56.48</v>
      </c>
      <c r="E86">
        <v>124900</v>
      </c>
      <c r="G86" s="3"/>
      <c r="L86" s="3"/>
    </row>
    <row r="87" spans="1:13">
      <c r="A87" s="6">
        <v>44008</v>
      </c>
      <c r="B87" t="s">
        <v>103</v>
      </c>
      <c r="C87" t="s">
        <v>102</v>
      </c>
      <c r="D87" s="20">
        <v>14.43</v>
      </c>
      <c r="E87">
        <v>124900</v>
      </c>
      <c r="G87" s="3"/>
      <c r="M87" s="3"/>
    </row>
    <row r="88" spans="1:13">
      <c r="A88" s="6">
        <v>44004</v>
      </c>
      <c r="B88" t="s">
        <v>104</v>
      </c>
      <c r="C88" t="s">
        <v>105</v>
      </c>
      <c r="D88" s="20">
        <v>14.25</v>
      </c>
      <c r="E88">
        <v>124900</v>
      </c>
    </row>
    <row r="89" spans="1:13">
      <c r="A89" s="6">
        <v>44004</v>
      </c>
      <c r="B89" t="s">
        <v>104</v>
      </c>
      <c r="C89" t="s">
        <v>105</v>
      </c>
      <c r="D89" s="20">
        <v>32.75</v>
      </c>
      <c r="E89">
        <v>129308</v>
      </c>
    </row>
    <row r="90" spans="1:13">
      <c r="A90" s="6">
        <v>44004</v>
      </c>
      <c r="B90" t="s">
        <v>104</v>
      </c>
      <c r="C90" t="s">
        <v>105</v>
      </c>
      <c r="D90" s="20">
        <v>9.25</v>
      </c>
      <c r="E90">
        <v>145300</v>
      </c>
    </row>
    <row r="91" spans="1:13">
      <c r="A91" s="6">
        <v>43952</v>
      </c>
      <c r="B91" t="s">
        <v>106</v>
      </c>
      <c r="C91" t="s">
        <v>107</v>
      </c>
      <c r="D91" s="20">
        <v>15.6</v>
      </c>
      <c r="E91">
        <v>142900</v>
      </c>
    </row>
    <row r="92" spans="1:13">
      <c r="A92" s="6">
        <v>43952</v>
      </c>
      <c r="B92" t="s">
        <v>108</v>
      </c>
      <c r="C92" t="s">
        <v>107</v>
      </c>
      <c r="D92" s="20">
        <v>8.08</v>
      </c>
      <c r="E92">
        <v>124900</v>
      </c>
    </row>
    <row r="93" spans="1:13">
      <c r="A93" s="6">
        <v>43922</v>
      </c>
      <c r="B93" t="s">
        <v>109</v>
      </c>
      <c r="C93" t="s">
        <v>110</v>
      </c>
      <c r="D93" s="20">
        <v>32.64</v>
      </c>
      <c r="E93">
        <v>132300</v>
      </c>
    </row>
    <row r="94" spans="1:13">
      <c r="A94" s="6">
        <v>43899</v>
      </c>
      <c r="B94" t="s">
        <v>111</v>
      </c>
      <c r="C94" t="s">
        <v>112</v>
      </c>
      <c r="D94" s="21">
        <v>665</v>
      </c>
      <c r="E94">
        <v>124601</v>
      </c>
      <c r="F94" t="s">
        <v>113</v>
      </c>
    </row>
    <row r="95" spans="1:13">
      <c r="A95" s="6">
        <v>43871</v>
      </c>
      <c r="B95" t="s">
        <v>114</v>
      </c>
      <c r="C95" t="s">
        <v>115</v>
      </c>
      <c r="D95" s="20">
        <v>46.78</v>
      </c>
      <c r="E95">
        <v>142900</v>
      </c>
    </row>
    <row r="96" spans="1:13">
      <c r="A96" s="6">
        <v>43862</v>
      </c>
      <c r="B96" t="s">
        <v>116</v>
      </c>
      <c r="C96" t="s">
        <v>117</v>
      </c>
      <c r="D96" s="20">
        <v>77.5</v>
      </c>
      <c r="E96" t="s">
        <v>118</v>
      </c>
    </row>
    <row r="97" spans="1:7">
      <c r="A97" s="6">
        <v>43777</v>
      </c>
      <c r="B97" t="s">
        <v>119</v>
      </c>
      <c r="C97" t="s">
        <v>120</v>
      </c>
      <c r="D97" s="20">
        <v>125.66</v>
      </c>
      <c r="E97">
        <v>142900</v>
      </c>
    </row>
    <row r="98" spans="1:7">
      <c r="A98" s="6">
        <v>43776</v>
      </c>
      <c r="B98" t="s">
        <v>121</v>
      </c>
      <c r="C98" t="s">
        <v>122</v>
      </c>
      <c r="D98" s="20">
        <v>1636.56</v>
      </c>
      <c r="E98">
        <v>147300</v>
      </c>
    </row>
    <row r="99" spans="1:7">
      <c r="A99" s="6">
        <v>43775</v>
      </c>
      <c r="B99" t="s">
        <v>123</v>
      </c>
      <c r="C99" t="s">
        <v>124</v>
      </c>
      <c r="D99" s="20">
        <v>48</v>
      </c>
      <c r="E99">
        <v>129308</v>
      </c>
    </row>
    <row r="100" spans="1:7">
      <c r="A100" s="6">
        <v>43739.488194444442</v>
      </c>
      <c r="B100" t="s">
        <v>125</v>
      </c>
      <c r="C100" t="s">
        <v>126</v>
      </c>
      <c r="D100" s="20">
        <v>19.989999999999998</v>
      </c>
      <c r="E100">
        <v>124600</v>
      </c>
    </row>
    <row r="101" spans="1:7">
      <c r="A101" s="6">
        <v>43763</v>
      </c>
      <c r="B101" t="s">
        <v>127</v>
      </c>
      <c r="C101" t="s">
        <v>128</v>
      </c>
      <c r="D101" s="20">
        <v>96</v>
      </c>
      <c r="E101">
        <v>124980</v>
      </c>
    </row>
    <row r="102" spans="1:7">
      <c r="A102" s="6">
        <v>43739</v>
      </c>
      <c r="B102" t="s">
        <v>129</v>
      </c>
      <c r="C102" t="s">
        <v>130</v>
      </c>
      <c r="D102" s="20">
        <v>1275</v>
      </c>
      <c r="E102">
        <v>124600</v>
      </c>
    </row>
    <row r="103" spans="1:7">
      <c r="A103" s="6">
        <v>43727.333333333336</v>
      </c>
      <c r="B103" t="s">
        <v>131</v>
      </c>
      <c r="C103" t="s">
        <v>132</v>
      </c>
      <c r="D103" s="20">
        <v>163</v>
      </c>
      <c r="E103">
        <v>124600</v>
      </c>
    </row>
    <row r="104" spans="1:7">
      <c r="A104" s="6">
        <v>43724</v>
      </c>
      <c r="B104" t="s">
        <v>133</v>
      </c>
      <c r="C104" t="s">
        <v>134</v>
      </c>
      <c r="D104" s="20">
        <v>200</v>
      </c>
      <c r="E104">
        <v>141900</v>
      </c>
    </row>
    <row r="105" spans="1:7">
      <c r="A105" s="6">
        <v>43711</v>
      </c>
      <c r="B105" t="s">
        <v>135</v>
      </c>
      <c r="C105" t="s">
        <v>136</v>
      </c>
      <c r="D105" s="20">
        <v>2.85</v>
      </c>
      <c r="E105">
        <v>121100</v>
      </c>
      <c r="F105" s="3"/>
    </row>
    <row r="106" spans="1:7">
      <c r="A106" s="6">
        <v>43711</v>
      </c>
      <c r="B106" t="s">
        <v>135</v>
      </c>
      <c r="C106" t="s">
        <v>136</v>
      </c>
      <c r="D106" s="20">
        <v>2.85</v>
      </c>
      <c r="E106">
        <v>121100</v>
      </c>
    </row>
    <row r="107" spans="1:7">
      <c r="A107" s="6">
        <v>43711</v>
      </c>
      <c r="B107" t="s">
        <v>135</v>
      </c>
      <c r="C107" t="s">
        <v>136</v>
      </c>
      <c r="D107" s="20">
        <v>2.85</v>
      </c>
      <c r="E107">
        <v>121100</v>
      </c>
    </row>
    <row r="108" spans="1:7">
      <c r="A108" s="6">
        <v>43711</v>
      </c>
      <c r="B108" t="s">
        <v>135</v>
      </c>
      <c r="C108" t="s">
        <v>136</v>
      </c>
      <c r="D108" s="20">
        <v>2.85</v>
      </c>
      <c r="E108">
        <v>121100</v>
      </c>
    </row>
    <row r="109" spans="1:7">
      <c r="A109" s="6">
        <v>43711</v>
      </c>
      <c r="B109" t="s">
        <v>135</v>
      </c>
      <c r="C109" t="s">
        <v>136</v>
      </c>
      <c r="D109" s="20">
        <v>3.88</v>
      </c>
      <c r="E109">
        <v>121100</v>
      </c>
    </row>
    <row r="110" spans="1:7">
      <c r="A110" s="6">
        <v>43711</v>
      </c>
      <c r="B110" t="s">
        <v>135</v>
      </c>
      <c r="C110" t="s">
        <v>137</v>
      </c>
      <c r="D110" s="20">
        <v>3.9</v>
      </c>
      <c r="E110">
        <v>121100</v>
      </c>
    </row>
    <row r="111" spans="1:7">
      <c r="A111" s="6">
        <v>43711</v>
      </c>
      <c r="B111" t="s">
        <v>135</v>
      </c>
      <c r="C111" t="s">
        <v>138</v>
      </c>
      <c r="D111" s="20">
        <v>30.8</v>
      </c>
      <c r="E111">
        <v>121100</v>
      </c>
    </row>
    <row r="112" spans="1:7">
      <c r="A112" s="6">
        <v>43567</v>
      </c>
      <c r="B112" t="s">
        <v>139</v>
      </c>
      <c r="C112" t="s">
        <v>140</v>
      </c>
      <c r="D112" s="20">
        <v>364</v>
      </c>
      <c r="E112">
        <v>124907</v>
      </c>
      <c r="G112" s="3"/>
    </row>
    <row r="113" spans="1:9">
      <c r="A113" s="6">
        <v>43567</v>
      </c>
      <c r="B113" t="s">
        <v>139</v>
      </c>
      <c r="C113" t="s">
        <v>141</v>
      </c>
      <c r="D113" s="20">
        <v>54.6</v>
      </c>
      <c r="E113">
        <v>145300</v>
      </c>
    </row>
    <row r="114" spans="1:9">
      <c r="A114" s="6">
        <v>43515</v>
      </c>
      <c r="B114" t="s">
        <v>142</v>
      </c>
      <c r="C114" t="s">
        <v>143</v>
      </c>
      <c r="D114" s="20">
        <v>157.6</v>
      </c>
      <c r="E114">
        <v>142100</v>
      </c>
    </row>
    <row r="115" spans="1:9">
      <c r="A115" s="6">
        <v>43497</v>
      </c>
      <c r="B115" t="s">
        <v>144</v>
      </c>
      <c r="C115" t="s">
        <v>145</v>
      </c>
      <c r="D115" s="20">
        <v>52.85</v>
      </c>
      <c r="E115">
        <v>124600</v>
      </c>
      <c r="I115" s="3"/>
    </row>
    <row r="116" spans="1:9">
      <c r="A116" s="6">
        <v>43497</v>
      </c>
      <c r="B116" t="s">
        <v>146</v>
      </c>
      <c r="C116" t="s">
        <v>147</v>
      </c>
      <c r="D116" s="20">
        <v>82.5</v>
      </c>
      <c r="E116">
        <v>124600</v>
      </c>
    </row>
    <row r="117" spans="1:9">
      <c r="A117" s="6">
        <v>43497</v>
      </c>
      <c r="B117" t="s">
        <v>148</v>
      </c>
      <c r="C117" t="s">
        <v>149</v>
      </c>
      <c r="D117" s="20">
        <v>333.84</v>
      </c>
      <c r="E117">
        <v>124600</v>
      </c>
    </row>
    <row r="118" spans="1:9">
      <c r="A118" s="6">
        <v>43497</v>
      </c>
      <c r="B118" t="s">
        <v>146</v>
      </c>
      <c r="C118" t="s">
        <v>141</v>
      </c>
      <c r="D118" s="20">
        <v>5</v>
      </c>
      <c r="E118">
        <v>145300</v>
      </c>
    </row>
    <row r="119" spans="1:9">
      <c r="A119" s="6">
        <v>43497</v>
      </c>
      <c r="B119" t="s">
        <v>150</v>
      </c>
      <c r="C119" t="s">
        <v>151</v>
      </c>
      <c r="D119" s="20">
        <v>48</v>
      </c>
      <c r="E119">
        <v>153800</v>
      </c>
    </row>
    <row r="120" spans="1:9">
      <c r="A120" s="6">
        <v>43497</v>
      </c>
      <c r="B120" t="s">
        <v>152</v>
      </c>
      <c r="C120" t="s">
        <v>153</v>
      </c>
      <c r="D120" s="20">
        <v>13.16</v>
      </c>
      <c r="E120">
        <v>153800</v>
      </c>
    </row>
    <row r="121" spans="1:9">
      <c r="A121" s="6">
        <v>43418</v>
      </c>
      <c r="B121" t="s">
        <v>154</v>
      </c>
      <c r="C121" t="s">
        <v>155</v>
      </c>
      <c r="D121" s="20">
        <v>19.899999999999999</v>
      </c>
      <c r="E121">
        <v>142100</v>
      </c>
    </row>
    <row r="122" spans="1:9">
      <c r="A122" s="6">
        <v>43418</v>
      </c>
      <c r="B122" t="s">
        <v>156</v>
      </c>
      <c r="C122" t="s">
        <v>157</v>
      </c>
      <c r="D122" s="20">
        <v>132.06</v>
      </c>
      <c r="E122">
        <v>142100</v>
      </c>
    </row>
    <row r="123" spans="1:9">
      <c r="A123" s="6">
        <v>43251</v>
      </c>
      <c r="B123" t="s">
        <v>158</v>
      </c>
      <c r="C123" t="s">
        <v>159</v>
      </c>
      <c r="D123" s="20">
        <v>236.37</v>
      </c>
      <c r="E123">
        <v>142100</v>
      </c>
      <c r="G123" s="3"/>
    </row>
    <row r="124" spans="1:9">
      <c r="A124" s="6">
        <v>43221</v>
      </c>
      <c r="B124" t="s">
        <v>160</v>
      </c>
      <c r="C124" t="s">
        <v>161</v>
      </c>
      <c r="D124" s="20">
        <v>182.4</v>
      </c>
      <c r="E124">
        <v>124900</v>
      </c>
    </row>
    <row r="125" spans="1:9">
      <c r="A125" s="6"/>
      <c r="C125" t="s">
        <v>37</v>
      </c>
      <c r="D125" s="20">
        <f>SUM(D77:D124)</f>
        <v>8785.4200000000019</v>
      </c>
    </row>
    <row r="126" spans="1:9">
      <c r="A126" s="6"/>
      <c r="D126" s="17"/>
    </row>
    <row r="127" spans="1:9">
      <c r="A127" s="6"/>
      <c r="C127" t="s">
        <v>162</v>
      </c>
      <c r="D127" s="17">
        <f>D75-D125</f>
        <v>214.57999999999811</v>
      </c>
    </row>
    <row r="128" spans="1:9">
      <c r="A128" s="6"/>
      <c r="D128" s="22"/>
      <c r="E128" s="15"/>
    </row>
    <row r="129" spans="1:5">
      <c r="A129" s="6"/>
      <c r="D129" s="17"/>
      <c r="E129" s="3"/>
    </row>
    <row r="130" spans="1:5">
      <c r="A130" s="6"/>
      <c r="D130" s="17"/>
    </row>
    <row r="131" spans="1:5">
      <c r="A131" s="6"/>
      <c r="C131" s="7"/>
      <c r="D131" s="14"/>
    </row>
  </sheetData>
  <sortState xmlns:xlrd2="http://schemas.microsoft.com/office/spreadsheetml/2017/richdata2" ref="A3:L23">
    <sortCondition descending="1" ref="A3:A2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82880-77D2-4E5A-8357-B66A7C2CEC5A}"/>
</file>

<file path=customXml/itemProps2.xml><?xml version="1.0" encoding="utf-8"?>
<ds:datastoreItem xmlns:ds="http://schemas.openxmlformats.org/officeDocument/2006/customXml" ds:itemID="{D9B36B10-93D9-40ED-B743-2494E4DE6B11}"/>
</file>

<file path=customXml/itemProps3.xml><?xml version="1.0" encoding="utf-8"?>
<ds:datastoreItem xmlns:ds="http://schemas.openxmlformats.org/officeDocument/2006/customXml" ds:itemID="{7C2C0C15-118A-47E6-B376-8C49F1DD0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Welander, Patricia Susan</dc:creator>
  <cp:keywords/>
  <dc:description/>
  <cp:lastModifiedBy>Maurer, Helen</cp:lastModifiedBy>
  <cp:revision/>
  <dcterms:created xsi:type="dcterms:W3CDTF">2019-11-06T19:39:50Z</dcterms:created>
  <dcterms:modified xsi:type="dcterms:W3CDTF">2024-06-17T22:15:16Z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